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369D1143-8092-4D88-9ED0-18796C2C1D8C}" xr6:coauthVersionLast="36" xr6:coauthVersionMax="36" xr10:uidLastSave="{00000000-0000-0000-0000-000000000000}"/>
  <bookViews>
    <workbookView xWindow="0" yWindow="0" windowWidth="21600" windowHeight="9105" xr2:uid="{4F7AD7AA-9AFF-4EAA-93A6-ED4392200219}"/>
  </bookViews>
  <sheets>
    <sheet name="INGRESOS" sheetId="1" r:id="rId1"/>
  </sheets>
  <definedNames>
    <definedName name="_xlnm.Print_Area" localSheetId="0">INGRESOS!$A$1:$G$45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C36" i="1"/>
  <c r="F33" i="1"/>
  <c r="E33" i="1"/>
  <c r="D33" i="1"/>
  <c r="C33" i="1"/>
  <c r="H31" i="1"/>
  <c r="E31" i="1"/>
  <c r="F31" i="1" s="1"/>
  <c r="D31" i="1"/>
  <c r="I31" i="1" s="1"/>
  <c r="H30" i="1"/>
  <c r="D30" i="1"/>
  <c r="I30" i="1" s="1"/>
  <c r="H29" i="1"/>
  <c r="E29" i="1"/>
  <c r="F29" i="1" s="1"/>
  <c r="D29" i="1"/>
  <c r="I29" i="1" s="1"/>
  <c r="H28" i="1"/>
  <c r="D28" i="1"/>
  <c r="E28" i="1" s="1"/>
  <c r="H27" i="1"/>
  <c r="E27" i="1"/>
  <c r="F27" i="1" s="1"/>
  <c r="D27" i="1"/>
  <c r="I27" i="1" s="1"/>
  <c r="D26" i="1"/>
  <c r="C26" i="1"/>
  <c r="H24" i="1"/>
  <c r="D24" i="1"/>
  <c r="I24" i="1" s="1"/>
  <c r="H23" i="1"/>
  <c r="E23" i="1"/>
  <c r="J23" i="1" s="1"/>
  <c r="D23" i="1"/>
  <c r="I23" i="1" s="1"/>
  <c r="H22" i="1"/>
  <c r="D22" i="1"/>
  <c r="I22" i="1" s="1"/>
  <c r="H21" i="1"/>
  <c r="E21" i="1"/>
  <c r="F21" i="1" s="1"/>
  <c r="D21" i="1"/>
  <c r="I21" i="1" s="1"/>
  <c r="I20" i="1"/>
  <c r="H20" i="1"/>
  <c r="D20" i="1"/>
  <c r="E20" i="1" s="1"/>
  <c r="H19" i="1"/>
  <c r="E19" i="1"/>
  <c r="F19" i="1" s="1"/>
  <c r="D19" i="1"/>
  <c r="I19" i="1" s="1"/>
  <c r="H18" i="1"/>
  <c r="D18" i="1"/>
  <c r="I18" i="1" s="1"/>
  <c r="H17" i="1"/>
  <c r="E17" i="1"/>
  <c r="F17" i="1" s="1"/>
  <c r="D17" i="1"/>
  <c r="I17" i="1" s="1"/>
  <c r="H16" i="1"/>
  <c r="D16" i="1"/>
  <c r="I16" i="1" s="1"/>
  <c r="H15" i="1"/>
  <c r="E15" i="1"/>
  <c r="F15" i="1" s="1"/>
  <c r="D15" i="1"/>
  <c r="I15" i="1" s="1"/>
  <c r="H14" i="1"/>
  <c r="D14" i="1"/>
  <c r="E14" i="1" s="1"/>
  <c r="H13" i="1"/>
  <c r="E13" i="1"/>
  <c r="F13" i="1" s="1"/>
  <c r="D13" i="1"/>
  <c r="I13" i="1" s="1"/>
  <c r="D12" i="1"/>
  <c r="D36" i="1" s="1"/>
  <c r="C12" i="1"/>
  <c r="F14" i="1" l="1"/>
  <c r="J14" i="1"/>
  <c r="F28" i="1"/>
  <c r="J28" i="1"/>
  <c r="F20" i="1"/>
  <c r="J20" i="1"/>
  <c r="J13" i="1"/>
  <c r="J15" i="1"/>
  <c r="J17" i="1"/>
  <c r="J19" i="1"/>
  <c r="J21" i="1"/>
  <c r="J27" i="1"/>
  <c r="J31" i="1"/>
  <c r="F23" i="1"/>
  <c r="I28" i="1"/>
  <c r="E16" i="1"/>
  <c r="E18" i="1"/>
  <c r="E22" i="1"/>
  <c r="E24" i="1"/>
  <c r="E30" i="1"/>
  <c r="J29" i="1"/>
  <c r="I14" i="1"/>
  <c r="F18" i="1" l="1"/>
  <c r="J18" i="1"/>
  <c r="F30" i="1"/>
  <c r="F26" i="1" s="1"/>
  <c r="J30" i="1"/>
  <c r="F16" i="1"/>
  <c r="F12" i="1" s="1"/>
  <c r="F36" i="1" s="1"/>
  <c r="J16" i="1"/>
  <c r="F24" i="1"/>
  <c r="J24" i="1"/>
  <c r="E12" i="1"/>
  <c r="E36" i="1" s="1"/>
  <c r="F22" i="1"/>
  <c r="J22" i="1"/>
  <c r="E26" i="1"/>
</calcChain>
</file>

<file path=xl/sharedStrings.xml><?xml version="1.0" encoding="utf-8"?>
<sst xmlns="http://schemas.openxmlformats.org/spreadsheetml/2006/main" count="36" uniqueCount="35">
  <si>
    <t>Proyecciones y Resultados de Ingresos y Egresos - LDF</t>
  </si>
  <si>
    <t>Formato 7 a)</t>
  </si>
  <si>
    <t>Proyecciones de Ingresos - LDF</t>
  </si>
  <si>
    <t>Municipio: Durango, Dgo.</t>
  </si>
  <si>
    <t>(PESOS)</t>
  </si>
  <si>
    <t xml:space="preserve">(CIFRAS NOMINALES) 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</si>
  <si>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</si>
  <si>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</si>
  <si>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</si>
  <si>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</si>
  <si>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</si>
  <si>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</si>
  <si>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</si>
  <si>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</si>
  <si>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</si>
  <si>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</si>
  <si>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</si>
  <si>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</si>
  <si>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Transferencias 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</si>
  <si>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</si>
  <si>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</si>
  <si>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</si>
  <si>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</si>
  <si>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</si>
  <si>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</si>
  <si>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</si>
  <si>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</si>
  <si>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</si>
  <si>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</si>
  <si>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</si>
  <si>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</si>
  <si>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</si>
  <si>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</si>
  <si>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</si>
  <si>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 xml:space="preserve">Nota: Los Municipios de </t>
    </r>
    <r>
      <rPr>
        <u/>
        <sz val="14"/>
        <color theme="1"/>
        <rFont val="Calibri"/>
        <family val="2"/>
        <scheme val="minor"/>
      </rPr>
      <t>Durango y Gómez Palacio</t>
    </r>
    <r>
      <rPr>
        <sz val="14"/>
        <color theme="1"/>
        <rFont val="Calibri"/>
        <family val="2"/>
        <scheme val="minor"/>
      </rPr>
      <t xml:space="preserve"> deben proyectar los tres años y el resto de ellos deben proyectar únicamente el primer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</si>
</sst>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2" borderId="9" xfId="0" applyFont="1" applyFill="1" applyBorder="1" applyAlignment="1">
      <alignment horizontal="left" vertical="center" wrapText="1" indent="1"/>
    </xf>
    <xf numFmtId="4" fontId="1" fillId="2" borderId="5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 indent="3"/>
    </xf>
    <xf numFmtId="4" fontId="4" fillId="3" borderId="12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/>
    <xf numFmtId="4" fontId="4" fillId="3" borderId="5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vertical="center" wrapText="1" indent="3"/>
    </xf>
    <xf numFmtId="4" fontId="4" fillId="3" borderId="11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left" vertical="center" wrapText="1" inden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2518-A83D-401B-A8A1-C22DD7096160}">
  <sheetPr>
    <pageSetUpPr fitToPage="1"/>
  </sheetPr>
  <dimension ref="B1:L49"/>
  <sheetViews>
    <sheetView tabSelected="1" topLeftCell="A5" zoomScaleNormal="100" workbookViewId="0">
      <selection activeCell="B5" sqref="B5:F45"/>
    </sheetView>
  </sheetViews>
  <sheetFormatPr baseColWidth="10" defaultRowHeight="18.75" x14ac:dyDescent="0.3"/>
  <cols>
    <col min="1" max="1" width="2.7109375" customWidth="1"/>
    <col min="2" max="2" width="63.5703125" customWidth="1"/>
    <col min="3" max="5" width="14.7109375" bestFit="1" customWidth="1"/>
    <col min="6" max="6" width="14.7109375" style="2" bestFit="1" customWidth="1"/>
    <col min="7" max="7" width="4" customWidth="1"/>
    <col min="8" max="10" width="0" hidden="1" customWidth="1"/>
  </cols>
  <sheetData>
    <row r="1" spans="2:12" hidden="1" x14ac:dyDescent="0.3">
      <c r="B1" s="1" t="s">
        <v>0</v>
      </c>
      <c r="C1" s="1"/>
      <c r="D1" s="1"/>
      <c r="E1" s="1"/>
    </row>
    <row r="2" spans="2:12" hidden="1" x14ac:dyDescent="0.3">
      <c r="B2" s="1" t="s">
        <v>1</v>
      </c>
      <c r="C2" s="1"/>
      <c r="D2" s="1"/>
      <c r="E2" s="1"/>
    </row>
    <row r="3" spans="2:12" hidden="1" x14ac:dyDescent="0.3">
      <c r="B3" s="3" t="s">
        <v>2</v>
      </c>
      <c r="C3" s="3"/>
      <c r="D3" s="3"/>
      <c r="E3" s="3"/>
    </row>
    <row r="4" spans="2:12" ht="19.5" thickBot="1" x14ac:dyDescent="0.35">
      <c r="B4" s="4"/>
      <c r="C4" s="4"/>
      <c r="D4" s="4"/>
      <c r="E4" s="4"/>
    </row>
    <row r="5" spans="2:12" s="8" customFormat="1" ht="15" customHeight="1" x14ac:dyDescent="0.2">
      <c r="B5" s="5" t="s">
        <v>3</v>
      </c>
      <c r="C5" s="6"/>
      <c r="D5" s="6"/>
      <c r="E5" s="6"/>
      <c r="F5" s="7"/>
    </row>
    <row r="6" spans="2:12" s="8" customFormat="1" ht="18.75" customHeight="1" x14ac:dyDescent="0.2">
      <c r="B6" s="9" t="s">
        <v>2</v>
      </c>
      <c r="C6" s="10"/>
      <c r="D6" s="10"/>
      <c r="E6" s="10"/>
      <c r="F6" s="11"/>
    </row>
    <row r="7" spans="2:12" s="8" customFormat="1" ht="18.75" customHeight="1" x14ac:dyDescent="0.2">
      <c r="B7" s="9" t="s">
        <v>4</v>
      </c>
      <c r="C7" s="10"/>
      <c r="D7" s="10"/>
      <c r="E7" s="10"/>
      <c r="F7" s="11"/>
    </row>
    <row r="8" spans="2:12" s="8" customFormat="1" ht="15.75" customHeight="1" thickBot="1" x14ac:dyDescent="0.25">
      <c r="B8" s="12" t="s">
        <v>5</v>
      </c>
      <c r="C8" s="13"/>
      <c r="D8" s="13"/>
      <c r="E8" s="13"/>
      <c r="F8" s="14"/>
    </row>
    <row r="9" spans="2:12" s="8" customFormat="1" ht="12" x14ac:dyDescent="0.2">
      <c r="B9" s="15" t="s">
        <v>6</v>
      </c>
      <c r="C9" s="16" t="s">
        <v>7</v>
      </c>
      <c r="D9" s="17">
        <v>2024</v>
      </c>
      <c r="E9" s="17">
        <v>2025</v>
      </c>
      <c r="F9" s="17">
        <v>2026</v>
      </c>
    </row>
    <row r="10" spans="2:12" s="8" customFormat="1" ht="12.75" thickBot="1" x14ac:dyDescent="0.25">
      <c r="B10" s="18"/>
      <c r="C10" s="19">
        <v>2023</v>
      </c>
      <c r="D10" s="20"/>
      <c r="E10" s="20"/>
      <c r="F10" s="20"/>
    </row>
    <row r="11" spans="2:12" s="23" customFormat="1" ht="5.25" customHeight="1" x14ac:dyDescent="0.2">
      <c r="B11" s="21"/>
      <c r="C11" s="22"/>
      <c r="D11" s="22"/>
      <c r="E11" s="22"/>
      <c r="F11" s="22"/>
    </row>
    <row r="12" spans="2:12" s="23" customFormat="1" ht="12" x14ac:dyDescent="0.2">
      <c r="B12" s="24" t="s">
        <v>8</v>
      </c>
      <c r="C12" s="25">
        <f>SUM(C13:C24)</f>
        <v>2020953726</v>
      </c>
      <c r="D12" s="25">
        <f t="shared" ref="D12:F12" si="0">SUM(D13:D24)</f>
        <v>2081582337.78</v>
      </c>
      <c r="E12" s="25">
        <f t="shared" si="0"/>
        <v>2144029807.9133999</v>
      </c>
      <c r="F12" s="25">
        <f t="shared" si="0"/>
        <v>2208350702.1508017</v>
      </c>
    </row>
    <row r="13" spans="2:12" s="23" customFormat="1" ht="12" x14ac:dyDescent="0.2">
      <c r="B13" s="26" t="s">
        <v>9</v>
      </c>
      <c r="C13" s="27">
        <v>548702015</v>
      </c>
      <c r="D13" s="27">
        <f>C13*3%+C13</f>
        <v>565163075.45000005</v>
      </c>
      <c r="E13" s="27">
        <f t="shared" ref="E13:F13" si="1">D13*3%+D13</f>
        <v>582117967.71350002</v>
      </c>
      <c r="F13" s="27">
        <f t="shared" si="1"/>
        <v>599581506.74490499</v>
      </c>
      <c r="H13" s="28">
        <f>+C13*0.045</f>
        <v>24691590.675000001</v>
      </c>
      <c r="I13" s="28">
        <f>+D13*0.045</f>
        <v>25432338.39525</v>
      </c>
      <c r="J13" s="28">
        <f>+E13*0.045</f>
        <v>26195308.547107499</v>
      </c>
      <c r="K13" s="28"/>
      <c r="L13" s="28"/>
    </row>
    <row r="14" spans="2:12" s="23" customFormat="1" ht="12" x14ac:dyDescent="0.2">
      <c r="B14" s="26" t="s">
        <v>10</v>
      </c>
      <c r="C14" s="27">
        <v>0</v>
      </c>
      <c r="D14" s="27">
        <f t="shared" ref="D14:F24" si="2">C14*3%+C14</f>
        <v>0</v>
      </c>
      <c r="E14" s="27">
        <f t="shared" si="2"/>
        <v>0</v>
      </c>
      <c r="F14" s="27">
        <f t="shared" si="2"/>
        <v>0</v>
      </c>
      <c r="H14" s="28">
        <f t="shared" ref="H14:J19" si="3">+C14*0.045</f>
        <v>0</v>
      </c>
      <c r="I14" s="28">
        <f t="shared" si="3"/>
        <v>0</v>
      </c>
      <c r="J14" s="28">
        <f t="shared" si="3"/>
        <v>0</v>
      </c>
      <c r="K14" s="28"/>
      <c r="L14" s="28"/>
    </row>
    <row r="15" spans="2:12" s="23" customFormat="1" ht="12" x14ac:dyDescent="0.2">
      <c r="B15" s="26" t="s">
        <v>11</v>
      </c>
      <c r="C15" s="27">
        <v>1</v>
      </c>
      <c r="D15" s="27">
        <f t="shared" si="2"/>
        <v>1.03</v>
      </c>
      <c r="E15" s="27">
        <f t="shared" si="2"/>
        <v>1.0609</v>
      </c>
      <c r="F15" s="27">
        <f t="shared" si="2"/>
        <v>1.092727</v>
      </c>
      <c r="H15" s="28">
        <f t="shared" si="3"/>
        <v>4.4999999999999998E-2</v>
      </c>
      <c r="I15" s="28">
        <f t="shared" si="3"/>
        <v>4.6350000000000002E-2</v>
      </c>
      <c r="J15" s="28">
        <f t="shared" si="3"/>
        <v>4.7740499999999998E-2</v>
      </c>
      <c r="K15" s="28"/>
      <c r="L15" s="28"/>
    </row>
    <row r="16" spans="2:12" s="23" customFormat="1" ht="12" x14ac:dyDescent="0.2">
      <c r="B16" s="26" t="s">
        <v>12</v>
      </c>
      <c r="C16" s="27">
        <v>200581126</v>
      </c>
      <c r="D16" s="27">
        <f t="shared" si="2"/>
        <v>206598559.78</v>
      </c>
      <c r="E16" s="27">
        <f t="shared" si="2"/>
        <v>212796516.57339999</v>
      </c>
      <c r="F16" s="27">
        <f t="shared" si="2"/>
        <v>219180412.070602</v>
      </c>
      <c r="H16" s="28">
        <f t="shared" si="3"/>
        <v>9026150.6699999999</v>
      </c>
      <c r="I16" s="28">
        <f t="shared" si="3"/>
        <v>9296935.1900999993</v>
      </c>
      <c r="J16" s="28">
        <f t="shared" si="3"/>
        <v>9575843.2458029985</v>
      </c>
      <c r="K16" s="28"/>
      <c r="L16" s="28"/>
    </row>
    <row r="17" spans="2:12" s="23" customFormat="1" ht="12" x14ac:dyDescent="0.2">
      <c r="B17" s="26" t="s">
        <v>13</v>
      </c>
      <c r="C17" s="27">
        <v>17270002</v>
      </c>
      <c r="D17" s="27">
        <f t="shared" si="2"/>
        <v>17788102.059999999</v>
      </c>
      <c r="E17" s="27">
        <f t="shared" si="2"/>
        <v>18321745.121799998</v>
      </c>
      <c r="F17" s="27">
        <f t="shared" si="2"/>
        <v>18871397.475453999</v>
      </c>
      <c r="H17" s="28">
        <f t="shared" si="3"/>
        <v>777150.09</v>
      </c>
      <c r="I17" s="28">
        <f t="shared" si="3"/>
        <v>800464.59269999992</v>
      </c>
      <c r="J17" s="28">
        <f t="shared" si="3"/>
        <v>824478.53048099985</v>
      </c>
      <c r="K17" s="28"/>
      <c r="L17" s="28"/>
    </row>
    <row r="18" spans="2:12" s="23" customFormat="1" ht="12" x14ac:dyDescent="0.2">
      <c r="B18" s="26" t="s">
        <v>14</v>
      </c>
      <c r="C18" s="27">
        <v>82243177</v>
      </c>
      <c r="D18" s="27">
        <f t="shared" si="2"/>
        <v>84710472.310000002</v>
      </c>
      <c r="E18" s="27">
        <f t="shared" si="2"/>
        <v>87251786.479300007</v>
      </c>
      <c r="F18" s="27">
        <f t="shared" si="2"/>
        <v>89869340.073679</v>
      </c>
      <c r="H18" s="28">
        <f t="shared" si="3"/>
        <v>3700942.9649999999</v>
      </c>
      <c r="I18" s="28">
        <f t="shared" si="3"/>
        <v>3811971.2539499998</v>
      </c>
      <c r="J18" s="28">
        <f t="shared" si="3"/>
        <v>3926330.3915685001</v>
      </c>
      <c r="K18" s="28"/>
      <c r="L18" s="28"/>
    </row>
    <row r="19" spans="2:12" s="23" customFormat="1" ht="12" x14ac:dyDescent="0.2">
      <c r="B19" s="26" t="s">
        <v>15</v>
      </c>
      <c r="C19" s="27"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/>
      <c r="L19" s="28"/>
    </row>
    <row r="20" spans="2:12" s="23" customFormat="1" ht="12" x14ac:dyDescent="0.2">
      <c r="B20" s="26" t="s">
        <v>16</v>
      </c>
      <c r="C20" s="27">
        <v>1142304550</v>
      </c>
      <c r="D20" s="27">
        <f t="shared" si="2"/>
        <v>1176573686.5</v>
      </c>
      <c r="E20" s="27">
        <f t="shared" si="2"/>
        <v>1211870897.095</v>
      </c>
      <c r="F20" s="27">
        <f t="shared" si="2"/>
        <v>1248227024.0078499</v>
      </c>
      <c r="H20" s="28">
        <f t="shared" ref="H20:J24" si="4">+C20*0.01</f>
        <v>11423045.5</v>
      </c>
      <c r="I20" s="28">
        <f t="shared" si="4"/>
        <v>11765736.865</v>
      </c>
      <c r="J20" s="28">
        <f>+E20*0.01</f>
        <v>12118708.97095</v>
      </c>
      <c r="K20" s="28"/>
      <c r="L20" s="28"/>
    </row>
    <row r="21" spans="2:12" s="23" customFormat="1" ht="12" x14ac:dyDescent="0.2">
      <c r="B21" s="26" t="s">
        <v>17</v>
      </c>
      <c r="C21" s="27">
        <v>11242239</v>
      </c>
      <c r="D21" s="27">
        <f t="shared" si="2"/>
        <v>11579506.17</v>
      </c>
      <c r="E21" s="27">
        <f t="shared" si="2"/>
        <v>11926891.3551</v>
      </c>
      <c r="F21" s="27">
        <f t="shared" si="2"/>
        <v>12284698.095753001</v>
      </c>
      <c r="H21" s="28">
        <f t="shared" si="4"/>
        <v>112422.39</v>
      </c>
      <c r="I21" s="28">
        <f t="shared" si="4"/>
        <v>115795.06170000001</v>
      </c>
      <c r="J21" s="28">
        <f t="shared" si="4"/>
        <v>119268.91355100001</v>
      </c>
      <c r="K21" s="28"/>
      <c r="L21" s="28"/>
    </row>
    <row r="22" spans="2:12" s="23" customFormat="1" ht="12" x14ac:dyDescent="0.2">
      <c r="B22" s="26" t="s">
        <v>18</v>
      </c>
      <c r="C22" s="27"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/>
      <c r="L22" s="28"/>
    </row>
    <row r="23" spans="2:12" s="23" customFormat="1" ht="12" x14ac:dyDescent="0.2">
      <c r="B23" s="26" t="s">
        <v>19</v>
      </c>
      <c r="C23" s="27">
        <v>0</v>
      </c>
      <c r="D23" s="27">
        <f t="shared" si="2"/>
        <v>0</v>
      </c>
      <c r="E23" s="27">
        <f t="shared" si="2"/>
        <v>0</v>
      </c>
      <c r="F23" s="27">
        <f t="shared" si="2"/>
        <v>0</v>
      </c>
      <c r="H23" s="28">
        <f t="shared" si="4"/>
        <v>0</v>
      </c>
      <c r="I23" s="28">
        <f t="shared" si="4"/>
        <v>0</v>
      </c>
      <c r="J23" s="28">
        <f t="shared" si="4"/>
        <v>0</v>
      </c>
      <c r="K23" s="28"/>
      <c r="L23" s="28"/>
    </row>
    <row r="24" spans="2:12" s="23" customFormat="1" ht="12" x14ac:dyDescent="0.2">
      <c r="B24" s="26" t="s">
        <v>20</v>
      </c>
      <c r="C24" s="27">
        <v>18610616</v>
      </c>
      <c r="D24" s="27">
        <f t="shared" si="2"/>
        <v>19168934.48</v>
      </c>
      <c r="E24" s="27">
        <f t="shared" si="2"/>
        <v>19744002.514400002</v>
      </c>
      <c r="F24" s="27">
        <f t="shared" si="2"/>
        <v>20336322.589832</v>
      </c>
      <c r="H24" s="28">
        <f t="shared" si="4"/>
        <v>186106.16</v>
      </c>
      <c r="I24" s="28">
        <f t="shared" si="4"/>
        <v>191689.34480000002</v>
      </c>
      <c r="J24" s="28">
        <f t="shared" si="4"/>
        <v>197440.02514400001</v>
      </c>
      <c r="K24" s="28"/>
      <c r="L24" s="28"/>
    </row>
    <row r="25" spans="2:12" s="23" customFormat="1" ht="6" customHeight="1" x14ac:dyDescent="0.2">
      <c r="B25" s="21"/>
      <c r="C25" s="29"/>
      <c r="D25" s="29"/>
      <c r="E25" s="29"/>
      <c r="F25" s="29"/>
      <c r="H25" s="28"/>
      <c r="I25" s="28"/>
      <c r="J25" s="28"/>
      <c r="K25" s="28"/>
      <c r="L25" s="28"/>
    </row>
    <row r="26" spans="2:12" s="23" customFormat="1" ht="12" x14ac:dyDescent="0.2">
      <c r="B26" s="24" t="s">
        <v>21</v>
      </c>
      <c r="C26" s="25">
        <f>SUM(C27:C31)</f>
        <v>623763092</v>
      </c>
      <c r="D26" s="25">
        <f t="shared" ref="D26:F26" si="5">SUM(D27:D31)</f>
        <v>642475984.75999999</v>
      </c>
      <c r="E26" s="25">
        <f t="shared" si="5"/>
        <v>661750264.30279994</v>
      </c>
      <c r="F26" s="25">
        <f t="shared" si="5"/>
        <v>681602772.23188388</v>
      </c>
      <c r="H26" s="28"/>
      <c r="I26" s="28"/>
      <c r="J26" s="28"/>
      <c r="K26" s="28"/>
      <c r="L26" s="28"/>
    </row>
    <row r="27" spans="2:12" s="23" customFormat="1" ht="12" x14ac:dyDescent="0.2">
      <c r="B27" s="30" t="s">
        <v>22</v>
      </c>
      <c r="C27" s="31">
        <v>623763089</v>
      </c>
      <c r="D27" s="27">
        <f t="shared" ref="D27:F31" si="6">C27*3%+C27</f>
        <v>642475981.66999996</v>
      </c>
      <c r="E27" s="27">
        <f t="shared" si="6"/>
        <v>661750261.1200999</v>
      </c>
      <c r="F27" s="27">
        <f t="shared" si="6"/>
        <v>681602768.95370293</v>
      </c>
      <c r="H27" s="28">
        <f>+C27*0.01</f>
        <v>6237630.8899999997</v>
      </c>
      <c r="I27" s="28">
        <f>+D27*0.01</f>
        <v>6424759.8166999994</v>
      </c>
      <c r="J27" s="28">
        <f>+E27*0.01</f>
        <v>6617502.6112009995</v>
      </c>
      <c r="K27" s="28"/>
      <c r="L27" s="28"/>
    </row>
    <row r="28" spans="2:12" s="23" customFormat="1" ht="12" x14ac:dyDescent="0.2">
      <c r="B28" s="30" t="s">
        <v>23</v>
      </c>
      <c r="C28" s="31">
        <v>3</v>
      </c>
      <c r="D28" s="27">
        <f t="shared" si="6"/>
        <v>3.09</v>
      </c>
      <c r="E28" s="27">
        <f t="shared" si="6"/>
        <v>3.1826999999999996</v>
      </c>
      <c r="F28" s="27">
        <f t="shared" si="6"/>
        <v>3.2781809999999996</v>
      </c>
      <c r="H28" s="28">
        <f t="shared" ref="H28:J31" si="7">+C28*0.01</f>
        <v>0.03</v>
      </c>
      <c r="I28" s="28">
        <f t="shared" si="7"/>
        <v>3.09E-2</v>
      </c>
      <c r="J28" s="28">
        <f t="shared" si="7"/>
        <v>3.1826999999999994E-2</v>
      </c>
      <c r="K28" s="28"/>
      <c r="L28" s="28"/>
    </row>
    <row r="29" spans="2:12" s="23" customFormat="1" ht="12" x14ac:dyDescent="0.2">
      <c r="B29" s="30" t="s">
        <v>24</v>
      </c>
      <c r="C29" s="31"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/>
      <c r="L29" s="28"/>
    </row>
    <row r="30" spans="2:12" s="23" customFormat="1" ht="24" x14ac:dyDescent="0.2">
      <c r="B30" s="30" t="s">
        <v>25</v>
      </c>
      <c r="C30" s="31">
        <v>0</v>
      </c>
      <c r="D30" s="27">
        <f t="shared" si="6"/>
        <v>0</v>
      </c>
      <c r="E30" s="27">
        <f t="shared" si="6"/>
        <v>0</v>
      </c>
      <c r="F30" s="27">
        <f t="shared" si="6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28"/>
      <c r="L30" s="28"/>
    </row>
    <row r="31" spans="2:12" s="23" customFormat="1" ht="12" x14ac:dyDescent="0.2">
      <c r="B31" s="30" t="s">
        <v>26</v>
      </c>
      <c r="C31" s="31">
        <v>0</v>
      </c>
      <c r="D31" s="27">
        <f t="shared" si="6"/>
        <v>0</v>
      </c>
      <c r="E31" s="27">
        <f t="shared" si="6"/>
        <v>0</v>
      </c>
      <c r="F31" s="27">
        <f t="shared" si="6"/>
        <v>0</v>
      </c>
      <c r="H31" s="28">
        <f t="shared" si="7"/>
        <v>0</v>
      </c>
      <c r="I31" s="28">
        <f t="shared" si="7"/>
        <v>0</v>
      </c>
      <c r="J31" s="28">
        <f t="shared" si="7"/>
        <v>0</v>
      </c>
      <c r="K31" s="28"/>
      <c r="L31" s="28"/>
    </row>
    <row r="32" spans="2:12" s="23" customFormat="1" ht="12" customHeight="1" x14ac:dyDescent="0.2">
      <c r="B32" s="21"/>
      <c r="C32" s="29"/>
      <c r="D32" s="29"/>
      <c r="E32" s="29"/>
      <c r="F32" s="29"/>
      <c r="H32" s="28"/>
      <c r="I32" s="28"/>
      <c r="J32" s="28"/>
      <c r="K32" s="28"/>
      <c r="L32" s="28"/>
    </row>
    <row r="33" spans="2:12" s="23" customFormat="1" ht="12" x14ac:dyDescent="0.2">
      <c r="B33" s="32" t="s">
        <v>27</v>
      </c>
      <c r="C33" s="33">
        <f>+C34</f>
        <v>230000000</v>
      </c>
      <c r="D33" s="33">
        <f t="shared" ref="D33:F33" si="8">+D34</f>
        <v>50000000</v>
      </c>
      <c r="E33" s="33">
        <f t="shared" si="8"/>
        <v>50000000</v>
      </c>
      <c r="F33" s="33">
        <f t="shared" si="8"/>
        <v>50000000</v>
      </c>
      <c r="H33" s="28"/>
      <c r="I33" s="28"/>
      <c r="J33" s="28"/>
      <c r="K33" s="28"/>
      <c r="L33" s="28"/>
    </row>
    <row r="34" spans="2:12" s="23" customFormat="1" ht="12" x14ac:dyDescent="0.2">
      <c r="B34" s="26" t="s">
        <v>28</v>
      </c>
      <c r="C34" s="31">
        <v>230000000</v>
      </c>
      <c r="D34" s="27">
        <v>50000000</v>
      </c>
      <c r="E34" s="27">
        <v>50000000</v>
      </c>
      <c r="F34" s="27">
        <v>50000000</v>
      </c>
      <c r="H34" s="28"/>
      <c r="I34" s="28"/>
      <c r="J34" s="28"/>
      <c r="K34" s="28"/>
      <c r="L34" s="28"/>
    </row>
    <row r="35" spans="2:12" s="23" customFormat="1" ht="4.5" customHeight="1" x14ac:dyDescent="0.2">
      <c r="B35" s="21"/>
      <c r="C35" s="29"/>
      <c r="D35" s="29"/>
      <c r="E35" s="29"/>
      <c r="F35" s="29"/>
      <c r="H35" s="28"/>
      <c r="I35" s="28"/>
      <c r="J35" s="28"/>
      <c r="K35" s="28"/>
      <c r="L35" s="28"/>
    </row>
    <row r="36" spans="2:12" s="23" customFormat="1" ht="12" x14ac:dyDescent="0.2">
      <c r="B36" s="24" t="s">
        <v>29</v>
      </c>
      <c r="C36" s="25">
        <f>+C12+C26+C33</f>
        <v>2874716818</v>
      </c>
      <c r="D36" s="25">
        <f t="shared" ref="D36:F36" si="9">+D12+D26+D33</f>
        <v>2774058322.54</v>
      </c>
      <c r="E36" s="25">
        <f t="shared" si="9"/>
        <v>2855780072.2161999</v>
      </c>
      <c r="F36" s="25">
        <f t="shared" si="9"/>
        <v>2939953474.3826857</v>
      </c>
      <c r="H36" s="28"/>
      <c r="I36" s="28"/>
      <c r="J36" s="28"/>
      <c r="K36" s="28"/>
      <c r="L36" s="28"/>
    </row>
    <row r="37" spans="2:12" s="23" customFormat="1" ht="6" customHeight="1" x14ac:dyDescent="0.2">
      <c r="B37" s="21"/>
      <c r="C37" s="29"/>
      <c r="D37" s="29"/>
      <c r="E37" s="29"/>
      <c r="F37" s="29"/>
      <c r="H37" s="28"/>
      <c r="I37" s="28"/>
      <c r="J37" s="28"/>
      <c r="K37" s="28"/>
      <c r="L37" s="28"/>
    </row>
    <row r="38" spans="2:12" s="23" customFormat="1" ht="12" x14ac:dyDescent="0.2">
      <c r="B38" s="34" t="s">
        <v>30</v>
      </c>
      <c r="C38" s="29"/>
      <c r="D38" s="29"/>
      <c r="E38" s="29"/>
      <c r="F38" s="29"/>
      <c r="H38" s="28"/>
      <c r="I38" s="28"/>
      <c r="J38" s="28"/>
      <c r="K38" s="28"/>
      <c r="L38" s="28"/>
    </row>
    <row r="39" spans="2:12" s="23" customFormat="1" ht="24" x14ac:dyDescent="0.2">
      <c r="B39" s="35" t="s">
        <v>31</v>
      </c>
      <c r="C39" s="31">
        <v>230000000</v>
      </c>
      <c r="D39" s="27">
        <v>50000000</v>
      </c>
      <c r="E39" s="27">
        <v>50000000</v>
      </c>
      <c r="F39" s="27">
        <v>50000000</v>
      </c>
      <c r="H39" s="28"/>
      <c r="I39" s="28"/>
      <c r="J39" s="28"/>
      <c r="K39" s="28"/>
      <c r="L39" s="28"/>
    </row>
    <row r="40" spans="2:12" s="23" customFormat="1" ht="24" x14ac:dyDescent="0.2">
      <c r="B40" s="35" t="s">
        <v>32</v>
      </c>
      <c r="C40" s="31">
        <v>0</v>
      </c>
      <c r="D40" s="31">
        <v>0</v>
      </c>
      <c r="E40" s="31">
        <v>0</v>
      </c>
      <c r="F40" s="31">
        <v>0</v>
      </c>
      <c r="H40" s="28"/>
      <c r="I40" s="28"/>
      <c r="J40" s="28"/>
      <c r="K40" s="28"/>
      <c r="L40" s="28"/>
    </row>
    <row r="41" spans="2:12" s="23" customFormat="1" ht="3.75" customHeight="1" x14ac:dyDescent="0.2">
      <c r="B41" s="36"/>
      <c r="C41" s="29"/>
      <c r="D41" s="29"/>
      <c r="E41" s="29"/>
      <c r="F41" s="29"/>
      <c r="H41" s="28"/>
      <c r="I41" s="28"/>
      <c r="J41" s="28"/>
      <c r="K41" s="28"/>
      <c r="L41" s="28"/>
    </row>
    <row r="42" spans="2:12" s="23" customFormat="1" ht="12" x14ac:dyDescent="0.2">
      <c r="B42" s="37" t="s">
        <v>33</v>
      </c>
      <c r="C42" s="25">
        <f>+C39+C40</f>
        <v>230000000</v>
      </c>
      <c r="D42" s="25">
        <f>+D39+D40</f>
        <v>50000000</v>
      </c>
      <c r="E42" s="25">
        <f t="shared" ref="E42:F42" si="10">+E39+E40</f>
        <v>50000000</v>
      </c>
      <c r="F42" s="25">
        <f t="shared" si="10"/>
        <v>50000000</v>
      </c>
      <c r="H42" s="28"/>
      <c r="I42" s="28"/>
      <c r="J42" s="28"/>
      <c r="K42" s="28"/>
      <c r="L42" s="28"/>
    </row>
    <row r="43" spans="2:12" s="23" customFormat="1" ht="3.75" customHeight="1" thickBot="1" x14ac:dyDescent="0.25">
      <c r="B43" s="38"/>
      <c r="C43" s="39"/>
      <c r="D43" s="39"/>
      <c r="E43" s="39"/>
      <c r="F43" s="39"/>
      <c r="H43" s="28"/>
      <c r="I43" s="28"/>
      <c r="J43" s="28"/>
      <c r="K43" s="28"/>
      <c r="L43" s="28"/>
    </row>
    <row r="44" spans="2:12" x14ac:dyDescent="0.3">
      <c r="H44" s="40"/>
      <c r="I44" s="40"/>
      <c r="J44" s="40"/>
      <c r="K44" s="40"/>
      <c r="L44" s="40"/>
    </row>
    <row r="45" spans="2:12" ht="51" customHeight="1" x14ac:dyDescent="0.3">
      <c r="B45" s="41" t="s">
        <v>34</v>
      </c>
      <c r="C45" s="41"/>
      <c r="D45" s="41"/>
      <c r="E45" s="41"/>
      <c r="H45" s="40"/>
      <c r="I45" s="40"/>
      <c r="J45" s="40"/>
      <c r="K45" s="40"/>
      <c r="L45" s="40"/>
    </row>
    <row r="46" spans="2:12" x14ac:dyDescent="0.3">
      <c r="H46" s="40"/>
      <c r="I46" s="40"/>
      <c r="J46" s="40"/>
      <c r="K46" s="40"/>
      <c r="L46" s="40"/>
    </row>
    <row r="47" spans="2:12" x14ac:dyDescent="0.3">
      <c r="H47" s="40"/>
      <c r="I47" s="40"/>
      <c r="J47" s="40"/>
      <c r="K47" s="40"/>
      <c r="L47" s="40"/>
    </row>
    <row r="48" spans="2:12" x14ac:dyDescent="0.3">
      <c r="H48" s="40"/>
      <c r="I48" s="40"/>
      <c r="J48" s="40"/>
      <c r="K48" s="40"/>
      <c r="L48" s="40"/>
    </row>
    <row r="49" spans="8:12" x14ac:dyDescent="0.3">
      <c r="H49" s="40"/>
      <c r="I49" s="40"/>
      <c r="J49" s="40"/>
      <c r="K49" s="40"/>
      <c r="L49" s="40"/>
    </row>
  </sheetData>
  <mergeCells count="12">
    <mergeCell ref="B8:F8"/>
    <mergeCell ref="B9:B10"/>
    <mergeCell ref="D9:D10"/>
    <mergeCell ref="E9:E10"/>
    <mergeCell ref="F9:F10"/>
    <mergeCell ref="B45:E45"/>
    <mergeCell ref="B1:E1"/>
    <mergeCell ref="B2:E2"/>
    <mergeCell ref="B3:E3"/>
    <mergeCell ref="B5:F5"/>
    <mergeCell ref="B6:F6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2023-05-09T20:31:54Z</dcterms:created>
  <dcterms:modified xsi:type="dcterms:W3CDTF">2023-05-09T20:32:16Z</dcterms:modified>
</cp:coreProperties>
</file>