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20835" windowHeight="9465"/>
  </bookViews>
  <sheets>
    <sheet name="DICIEMBRE" sheetId="1" r:id="rId1"/>
  </sheets>
  <externalReferences>
    <externalReference r:id="rId2"/>
  </externalReferences>
  <definedNames>
    <definedName name="_xlnm.Print_Area" localSheetId="0">DICIEMBRE!$A$2:$H$46</definedName>
    <definedName name="_xlnm.Print_Titles" localSheetId="0">DICIEMBRE!$1:$8</definedName>
  </definedNames>
  <calcPr calcId="145621"/>
</workbook>
</file>

<file path=xl/calcChain.xml><?xml version="1.0" encoding="utf-8"?>
<calcChain xmlns="http://schemas.openxmlformats.org/spreadsheetml/2006/main">
  <c r="G38" i="1" l="1"/>
  <c r="F38" i="1"/>
  <c r="H38" i="1" s="1"/>
  <c r="E38" i="1"/>
  <c r="C38" i="1"/>
  <c r="D38" i="1" s="1"/>
  <c r="H37" i="1"/>
  <c r="D37" i="1"/>
  <c r="G36" i="1"/>
  <c r="F36" i="1"/>
  <c r="H36" i="1" s="1"/>
  <c r="E36" i="1"/>
  <c r="C36" i="1"/>
  <c r="D36" i="1" s="1"/>
  <c r="G35" i="1"/>
  <c r="F35" i="1"/>
  <c r="E35" i="1"/>
  <c r="H35" i="1" s="1"/>
  <c r="C35" i="1"/>
  <c r="C21" i="1" s="1"/>
  <c r="G34" i="1"/>
  <c r="F34" i="1"/>
  <c r="H34" i="1" s="1"/>
  <c r="E34" i="1"/>
  <c r="C34" i="1"/>
  <c r="D34" i="1" s="1"/>
  <c r="G33" i="1"/>
  <c r="F33" i="1"/>
  <c r="E33" i="1"/>
  <c r="H33" i="1" s="1"/>
  <c r="C33" i="1"/>
  <c r="H32" i="1"/>
  <c r="D32" i="1"/>
  <c r="G31" i="1"/>
  <c r="F31" i="1"/>
  <c r="E31" i="1"/>
  <c r="H31" i="1" s="1"/>
  <c r="C31" i="1"/>
  <c r="G30" i="1"/>
  <c r="F30" i="1"/>
  <c r="H30" i="1" s="1"/>
  <c r="E30" i="1"/>
  <c r="C30" i="1"/>
  <c r="D30" i="1" s="1"/>
  <c r="H29" i="1"/>
  <c r="D29" i="1"/>
  <c r="H28" i="1"/>
  <c r="D28" i="1"/>
  <c r="G27" i="1"/>
  <c r="F27" i="1"/>
  <c r="E27" i="1"/>
  <c r="H27" i="1" s="1"/>
  <c r="C27" i="1"/>
  <c r="G26" i="1"/>
  <c r="F26" i="1"/>
  <c r="H26" i="1" s="1"/>
  <c r="E26" i="1"/>
  <c r="C26" i="1"/>
  <c r="D26" i="1" s="1"/>
  <c r="G25" i="1"/>
  <c r="F25" i="1"/>
  <c r="E25" i="1"/>
  <c r="H25" i="1" s="1"/>
  <c r="C25" i="1"/>
  <c r="G24" i="1"/>
  <c r="F24" i="1"/>
  <c r="H24" i="1" s="1"/>
  <c r="E24" i="1"/>
  <c r="C24" i="1"/>
  <c r="D24" i="1" s="1"/>
  <c r="H23" i="1"/>
  <c r="D23" i="1"/>
  <c r="G22" i="1"/>
  <c r="F22" i="1"/>
  <c r="H22" i="1" s="1"/>
  <c r="E22" i="1"/>
  <c r="C22" i="1"/>
  <c r="D22" i="1" s="1"/>
  <c r="G21" i="1"/>
  <c r="F21" i="1"/>
  <c r="E21" i="1"/>
  <c r="H21" i="1" s="1"/>
  <c r="G20" i="1"/>
  <c r="F20" i="1"/>
  <c r="H20" i="1" s="1"/>
  <c r="E20" i="1"/>
  <c r="C20" i="1"/>
  <c r="D20" i="1" s="1"/>
  <c r="G19" i="1"/>
  <c r="F19" i="1"/>
  <c r="E19" i="1"/>
  <c r="H19" i="1" s="1"/>
  <c r="C19" i="1"/>
  <c r="G18" i="1"/>
  <c r="F18" i="1"/>
  <c r="H18" i="1" s="1"/>
  <c r="E18" i="1"/>
  <c r="C18" i="1"/>
  <c r="D18" i="1" s="1"/>
  <c r="G17" i="1"/>
  <c r="F17" i="1"/>
  <c r="E17" i="1"/>
  <c r="H17" i="1" s="1"/>
  <c r="C17" i="1"/>
  <c r="H16" i="1"/>
  <c r="D16" i="1"/>
  <c r="G15" i="1"/>
  <c r="F15" i="1"/>
  <c r="E15" i="1"/>
  <c r="H15" i="1" s="1"/>
  <c r="C15" i="1"/>
  <c r="G14" i="1"/>
  <c r="F14" i="1"/>
  <c r="H14" i="1" s="1"/>
  <c r="E14" i="1"/>
  <c r="C14" i="1"/>
  <c r="D14" i="1" s="1"/>
  <c r="G13" i="1"/>
  <c r="F13" i="1"/>
  <c r="E13" i="1"/>
  <c r="H13" i="1" s="1"/>
  <c r="C13" i="1"/>
  <c r="G12" i="1"/>
  <c r="F12" i="1"/>
  <c r="E12" i="1"/>
  <c r="C12" i="1"/>
  <c r="D12" i="1" s="1"/>
  <c r="G11" i="1"/>
  <c r="F11" i="1"/>
  <c r="E11" i="1"/>
  <c r="H11" i="1" s="1"/>
  <c r="C11" i="1"/>
  <c r="G10" i="1"/>
  <c r="F10" i="1"/>
  <c r="F39" i="1" s="1"/>
  <c r="E10" i="1"/>
  <c r="C10" i="1"/>
  <c r="G39" i="1" l="1"/>
  <c r="H12" i="1"/>
  <c r="H39" i="1" s="1"/>
  <c r="D13" i="1"/>
  <c r="D19" i="1"/>
  <c r="D27" i="1"/>
  <c r="D35" i="1"/>
  <c r="C39" i="1"/>
  <c r="H10" i="1"/>
  <c r="D11" i="1"/>
  <c r="D15" i="1"/>
  <c r="D17" i="1"/>
  <c r="D21" i="1"/>
  <c r="D25" i="1"/>
  <c r="D31" i="1"/>
  <c r="D33" i="1"/>
  <c r="E39" i="1"/>
  <c r="D10" i="1"/>
  <c r="D39" i="1" l="1"/>
</calcChain>
</file>

<file path=xl/comments1.xml><?xml version="1.0" encoding="utf-8"?>
<comments xmlns="http://schemas.openxmlformats.org/spreadsheetml/2006/main">
  <authors>
    <author>Erika Guillermina Contreras Frias</author>
  </authors>
  <commentList>
    <comment ref="F45" authorId="0">
      <text>
        <r>
          <rPr>
            <b/>
            <sz val="9"/>
            <color indexed="81"/>
            <rFont val="Tahoma"/>
            <family val="2"/>
          </rPr>
          <t>Erika Guillermina Contreras Frias: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<sst xmlns="http://schemas.openxmlformats.org/spreadsheetml/2006/main" count="44" uniqueCount="34">
  <si>
    <t>Municipio de Durango</t>
  </si>
  <si>
    <t>Estado Analítico del Ejercicio del Presupuesto de Egresos</t>
  </si>
  <si>
    <t>Clasificación Funcional (Finalidad y Función)</t>
  </si>
  <si>
    <t>Al 31 de diciembre de 2018</t>
  </si>
  <si>
    <t>Concepto</t>
  </si>
  <si>
    <t>Aprobado</t>
  </si>
  <si>
    <t>Ampliaciones/</t>
  </si>
  <si>
    <t>Modificado</t>
  </si>
  <si>
    <t>Devengado</t>
  </si>
  <si>
    <t>Pagado</t>
  </si>
  <si>
    <t>Subejercicio</t>
  </si>
  <si>
    <t>(Reducciones)</t>
  </si>
  <si>
    <t>I.GASTO NO ETIQUETADO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</si>
  <si>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</si>
  <si>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</si>
  <si>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</si>
  <si>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</si>
  <si>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</si>
  <si>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</si>
  <si>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</si>
  <si>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</si>
  <si>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</si>
  <si>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</si>
  <si>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</si>
  <si>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</si>
  <si>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</si>
  <si>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</si>
  <si>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Desarrollo Económico</t>
  </si>
  <si>
    <t>Asuntos Económicos, Comerciales y Laborales en General</t>
  </si>
  <si>
    <t>Agropecuaria, Silvicultura, Pesca y Caza</t>
  </si>
  <si>
    <t>Comunicaciones</t>
  </si>
  <si>
    <t>Turismo</t>
  </si>
  <si>
    <t>II.GASTO ETIQUETADO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</si>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</sst>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3" fontId="8" fillId="0" borderId="4" xfId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43" fontId="4" fillId="0" borderId="4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/>
    <xf numFmtId="0" fontId="5" fillId="0" borderId="10" xfId="0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vertical="center"/>
    </xf>
    <xf numFmtId="0" fontId="2" fillId="0" borderId="0" xfId="0" applyFont="1" applyBorder="1"/>
    <xf numFmtId="0" fontId="5" fillId="0" borderId="0" xfId="0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4">
    <cellStyle name="Millares" xfId="1" builtinId="3"/>
    <cellStyle name="Millares 10" xfId="2"/>
    <cellStyle name="Normal" xfId="0" builtinId="0"/>
    <cellStyle name="Normal 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0</xdr:row>
      <xdr:rowOff>85725</xdr:rowOff>
    </xdr:from>
    <xdr:to>
      <xdr:col>1</xdr:col>
      <xdr:colOff>1914525</xdr:colOff>
      <xdr:row>5</xdr:row>
      <xdr:rowOff>142875</xdr:rowOff>
    </xdr:to>
    <xdr:pic>
      <xdr:nvPicPr>
        <xdr:cNvPr id="2" name="1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5725"/>
          <a:ext cx="10001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800100</xdr:colOff>
      <xdr:row>0</xdr:row>
      <xdr:rowOff>104775</xdr:rowOff>
    </xdr:from>
    <xdr:to>
      <xdr:col>7</xdr:col>
      <xdr:colOff>685800</xdr:colOff>
      <xdr:row>5</xdr:row>
      <xdr:rowOff>104775</xdr:rowOff>
    </xdr:to>
    <xdr:pic>
      <xdr:nvPicPr>
        <xdr:cNvPr id="3" name="Picture 2" descr="C:\Users\pyp_mpamaro\AppData\Local\Microsoft\Windows\Temporary Internet Files\Content.Outlook\HOQ064IW\CONCEPTO DE DURAN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04775"/>
          <a:ext cx="1981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1</xdr:col>
      <xdr:colOff>1914525</xdr:colOff>
      <xdr:row>5</xdr:row>
      <xdr:rowOff>161925</xdr:rowOff>
    </xdr:to>
    <xdr:pic>
      <xdr:nvPicPr>
        <xdr:cNvPr id="4" name="1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10001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800100</xdr:colOff>
      <xdr:row>0</xdr:row>
      <xdr:rowOff>104775</xdr:rowOff>
    </xdr:from>
    <xdr:to>
      <xdr:col>7</xdr:col>
      <xdr:colOff>685800</xdr:colOff>
      <xdr:row>5</xdr:row>
      <xdr:rowOff>180975</xdr:rowOff>
    </xdr:to>
    <xdr:pic>
      <xdr:nvPicPr>
        <xdr:cNvPr id="5" name="Picture 2" descr="C:\Users\pyp_mpamaro\AppData\Local\Microsoft\Windows\Temporary Internet Files\Content.Outlook\HOQ064IW\CONCEPTO DE DURAN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04775"/>
          <a:ext cx="1981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914400</xdr:colOff>
      <xdr:row>40</xdr:row>
      <xdr:rowOff>0</xdr:rowOff>
    </xdr:from>
    <xdr:to>
      <xdr:col>1</xdr:col>
      <xdr:colOff>914400</xdr:colOff>
      <xdr:row>57</xdr:row>
      <xdr:rowOff>66675</xdr:rowOff>
    </xdr:to>
    <xdr:pic>
      <xdr:nvPicPr>
        <xdr:cNvPr id="6" name="3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658100"/>
          <a:ext cx="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40</xdr:row>
      <xdr:rowOff>1</xdr:rowOff>
    </xdr:from>
    <xdr:to>
      <xdr:col>1</xdr:col>
      <xdr:colOff>2971800</xdr:colOff>
      <xdr:row>45</xdr:row>
      <xdr:rowOff>152401</xdr:rowOff>
    </xdr:to>
    <xdr:sp macro="" textlink="">
      <xdr:nvSpPr>
        <xdr:cNvPr id="7" name="6 CuadroTexto"/>
        <xdr:cNvSpPr txBox="1"/>
      </xdr:nvSpPr>
      <xdr:spPr>
        <a:xfrm>
          <a:off x="200025" y="7658101"/>
          <a:ext cx="2962275" cy="1162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PRESIDENTE</a:t>
          </a:r>
          <a:r>
            <a:rPr lang="es-MX" sz="1000" baseline="0">
              <a:latin typeface="Arial Black" pitchFamily="34" charset="0"/>
            </a:rPr>
            <a:t> MUNICIPAL</a:t>
          </a: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r>
            <a:rPr lang="es-MX" sz="1000" baseline="0">
              <a:latin typeface="Arial Black" pitchFamily="34" charset="0"/>
            </a:rPr>
            <a:t>DR. JOSÉ RAMÓN ENRÍQUEZ HERRERA</a:t>
          </a:r>
          <a:endParaRPr lang="es-MX" sz="1000">
            <a:latin typeface="Arial Black" pitchFamily="34" charset="0"/>
          </a:endParaRPr>
        </a:p>
      </xdr:txBody>
    </xdr:sp>
    <xdr:clientData/>
  </xdr:twoCellAnchor>
  <xdr:twoCellAnchor>
    <xdr:from>
      <xdr:col>1</xdr:col>
      <xdr:colOff>4010027</xdr:colOff>
      <xdr:row>40</xdr:row>
      <xdr:rowOff>0</xdr:rowOff>
    </xdr:from>
    <xdr:to>
      <xdr:col>4</xdr:col>
      <xdr:colOff>657226</xdr:colOff>
      <xdr:row>45</xdr:row>
      <xdr:rowOff>161925</xdr:rowOff>
    </xdr:to>
    <xdr:sp macro="" textlink="">
      <xdr:nvSpPr>
        <xdr:cNvPr id="8" name="7 CuadroTexto"/>
        <xdr:cNvSpPr txBox="1"/>
      </xdr:nvSpPr>
      <xdr:spPr>
        <a:xfrm>
          <a:off x="4200527" y="7658100"/>
          <a:ext cx="3857624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DIRECTOR</a:t>
          </a:r>
          <a:r>
            <a:rPr lang="es-MX" sz="1000" baseline="0">
              <a:latin typeface="Arial Black" pitchFamily="34" charset="0"/>
            </a:rPr>
            <a:t> MUNICIPAL DE ADMINISTRACIÓN Y FINANZAS</a:t>
          </a: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r>
            <a:rPr lang="es-MX" sz="1000" baseline="0">
              <a:latin typeface="Arial Black" pitchFamily="34" charset="0"/>
            </a:rPr>
            <a:t>C.P. FELIPE DE JESÚS PEREDA AGUILAR</a:t>
          </a:r>
        </a:p>
        <a:p>
          <a:endParaRPr lang="es-MX" sz="1000"/>
        </a:p>
      </xdr:txBody>
    </xdr:sp>
    <xdr:clientData/>
  </xdr:twoCellAnchor>
  <xdr:twoCellAnchor>
    <xdr:from>
      <xdr:col>5</xdr:col>
      <xdr:colOff>171450</xdr:colOff>
      <xdr:row>40</xdr:row>
      <xdr:rowOff>0</xdr:rowOff>
    </xdr:from>
    <xdr:to>
      <xdr:col>7</xdr:col>
      <xdr:colOff>914399</xdr:colOff>
      <xdr:row>45</xdr:row>
      <xdr:rowOff>152399</xdr:rowOff>
    </xdr:to>
    <xdr:sp macro="" textlink="">
      <xdr:nvSpPr>
        <xdr:cNvPr id="9" name="8 CuadroTexto"/>
        <xdr:cNvSpPr txBox="1"/>
      </xdr:nvSpPr>
      <xdr:spPr>
        <a:xfrm>
          <a:off x="8734425" y="7658100"/>
          <a:ext cx="2838449" cy="11620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SÍNDICO MUNICIPAL</a:t>
          </a: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r>
            <a:rPr lang="es-MX" sz="1000">
              <a:latin typeface="Arial Black" pitchFamily="34" charset="0"/>
            </a:rPr>
            <a:t>M.A.P. LUZ MARÍA GARIBAY</a:t>
          </a:r>
          <a:r>
            <a:rPr lang="es-MX" sz="1000" baseline="0">
              <a:latin typeface="Arial Black" pitchFamily="34" charset="0"/>
            </a:rPr>
            <a:t> AVITIA</a:t>
          </a:r>
          <a:endParaRPr lang="es-MX" sz="1000">
            <a:latin typeface="Arial Black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F%20Oficio%20AEGF14802019/II.8/6b.-%20Estado%20Analitico%20del%20Ejercicio%20del%20Presupuesto%20de%20Egresos%20Detallado%20(Clasificaci&#243;n%20Administrativ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"/>
      <sheetName val="Junio"/>
      <sheetName val="Septiembre"/>
      <sheetName val="Diciembre "/>
      <sheetName val="Diciembre  (2)"/>
    </sheetNames>
    <sheetDataSet>
      <sheetData sheetId="0">
        <row r="10">
          <cell r="B10">
            <v>47979650.930000007</v>
          </cell>
        </row>
        <row r="11">
          <cell r="B11">
            <v>5669876.8300000001</v>
          </cell>
        </row>
        <row r="13">
          <cell r="B13">
            <v>28385487.640000001</v>
          </cell>
        </row>
        <row r="14">
          <cell r="B14">
            <v>27088905.919999998</v>
          </cell>
        </row>
        <row r="15">
          <cell r="B15">
            <v>41938611.100000001</v>
          </cell>
        </row>
        <row r="16">
          <cell r="B16">
            <v>84165171.489999995</v>
          </cell>
        </row>
        <row r="18">
          <cell r="B18">
            <v>37102489.93</v>
          </cell>
        </row>
        <row r="19">
          <cell r="B19">
            <v>33128713.109999999</v>
          </cell>
        </row>
        <row r="20">
          <cell r="B20">
            <v>16482543.59</v>
          </cell>
        </row>
        <row r="21">
          <cell r="B21">
            <v>14301987.59</v>
          </cell>
        </row>
        <row r="22">
          <cell r="B22">
            <v>12915917.83</v>
          </cell>
        </row>
        <row r="23">
          <cell r="B23">
            <v>94099970.99000001</v>
          </cell>
        </row>
        <row r="25">
          <cell r="B25">
            <v>282344446.37</v>
          </cell>
        </row>
        <row r="26">
          <cell r="B26">
            <v>587622199.97000003</v>
          </cell>
        </row>
        <row r="27">
          <cell r="B27">
            <v>117765955.55000001</v>
          </cell>
        </row>
        <row r="28">
          <cell r="B28">
            <v>42142304.389999986</v>
          </cell>
        </row>
        <row r="29">
          <cell r="B29">
            <v>8386668.2848000005</v>
          </cell>
        </row>
        <row r="30">
          <cell r="B30">
            <v>7176289.5099999998</v>
          </cell>
        </row>
        <row r="31">
          <cell r="B31">
            <v>8703864.9066666663</v>
          </cell>
        </row>
        <row r="32">
          <cell r="B32">
            <v>3252558.07</v>
          </cell>
        </row>
        <row r="33">
          <cell r="B33">
            <v>6800448.4100000001</v>
          </cell>
        </row>
        <row r="34">
          <cell r="B34">
            <v>16744593.6</v>
          </cell>
        </row>
        <row r="35">
          <cell r="B35">
            <v>13579107.859999999</v>
          </cell>
        </row>
        <row r="40">
          <cell r="B40">
            <v>101585632.29000001</v>
          </cell>
        </row>
        <row r="41">
          <cell r="B41">
            <v>37790886.799999997</v>
          </cell>
        </row>
        <row r="42">
          <cell r="B42">
            <v>80317277.659999996</v>
          </cell>
        </row>
        <row r="43">
          <cell r="B43">
            <v>283954526.62</v>
          </cell>
        </row>
      </sheetData>
      <sheetData sheetId="1">
        <row r="10">
          <cell r="B10">
            <v>47979650.930000007</v>
          </cell>
        </row>
        <row r="12">
          <cell r="B12">
            <v>8335830.2300000004</v>
          </cell>
        </row>
        <row r="17">
          <cell r="B17">
            <v>12247720.57</v>
          </cell>
        </row>
        <row r="24">
          <cell r="B24">
            <v>14946361.960000001</v>
          </cell>
        </row>
        <row r="39">
          <cell r="D39">
            <v>755500</v>
          </cell>
        </row>
        <row r="40">
          <cell r="D40">
            <v>139376519.09</v>
          </cell>
        </row>
        <row r="41">
          <cell r="D41">
            <v>37790886.799999997</v>
          </cell>
        </row>
        <row r="42">
          <cell r="D42">
            <v>80317277.659999996</v>
          </cell>
        </row>
        <row r="43">
          <cell r="D43">
            <v>283954526.62</v>
          </cell>
        </row>
      </sheetData>
      <sheetData sheetId="2">
        <row r="10">
          <cell r="E10">
            <v>37172002.380000003</v>
          </cell>
        </row>
      </sheetData>
      <sheetData sheetId="3">
        <row r="10">
          <cell r="D10">
            <v>55499531.18</v>
          </cell>
          <cell r="E10">
            <v>55636434.079999998</v>
          </cell>
          <cell r="F10">
            <v>57787962.079999998</v>
          </cell>
        </row>
        <row r="11">
          <cell r="D11">
            <v>6229091.2699999996</v>
          </cell>
          <cell r="E11">
            <v>5902930.9500000002</v>
          </cell>
          <cell r="F11">
            <v>5901825.75</v>
          </cell>
        </row>
        <row r="12">
          <cell r="D12">
            <v>9552710.9800000004</v>
          </cell>
          <cell r="E12">
            <v>11091476.939999999</v>
          </cell>
          <cell r="F12">
            <v>11091476.939999999</v>
          </cell>
        </row>
        <row r="13">
          <cell r="D13">
            <v>34105896.200000003</v>
          </cell>
          <cell r="E13">
            <v>36079356.229999997</v>
          </cell>
          <cell r="F13">
            <v>36317092.43</v>
          </cell>
        </row>
        <row r="14">
          <cell r="D14">
            <v>27585730.600000001</v>
          </cell>
          <cell r="E14">
            <v>27483879.82</v>
          </cell>
          <cell r="F14">
            <v>27259995.350000001</v>
          </cell>
        </row>
        <row r="15">
          <cell r="D15">
            <v>44455384.82</v>
          </cell>
          <cell r="E15">
            <v>67582012.530000001</v>
          </cell>
          <cell r="F15">
            <v>66491838.210000001</v>
          </cell>
        </row>
        <row r="16">
          <cell r="D16">
            <v>90179348.230000004</v>
          </cell>
          <cell r="E16">
            <v>81299810.319999993</v>
          </cell>
          <cell r="F16">
            <v>79237310.269999996</v>
          </cell>
        </row>
        <row r="17">
          <cell r="D17">
            <v>13737654.34</v>
          </cell>
          <cell r="E17">
            <v>11869492.84</v>
          </cell>
          <cell r="F17">
            <v>11869492.869999999</v>
          </cell>
        </row>
        <row r="18">
          <cell r="D18">
            <v>40531026.240000002</v>
          </cell>
          <cell r="E18">
            <v>40319326.869999997</v>
          </cell>
          <cell r="F18">
            <v>40224601.609999999</v>
          </cell>
        </row>
        <row r="19">
          <cell r="D19">
            <v>34161795.630000003</v>
          </cell>
          <cell r="E19">
            <v>32963127.890000001</v>
          </cell>
          <cell r="F19">
            <v>32695256.489999998</v>
          </cell>
        </row>
        <row r="20">
          <cell r="D20">
            <v>16928477.170000002</v>
          </cell>
          <cell r="E20">
            <v>21602317.640000001</v>
          </cell>
          <cell r="F20">
            <v>21580425.419999998</v>
          </cell>
        </row>
        <row r="21">
          <cell r="D21">
            <v>15532808.41</v>
          </cell>
          <cell r="E21">
            <v>21621884.539999999</v>
          </cell>
          <cell r="F21">
            <v>21863804.539999999</v>
          </cell>
        </row>
        <row r="22">
          <cell r="D22">
            <v>12892421.66</v>
          </cell>
          <cell r="E22">
            <v>16099749.969999999</v>
          </cell>
          <cell r="F22">
            <v>9252617.5899999999</v>
          </cell>
        </row>
        <row r="23">
          <cell r="D23">
            <v>32658676.32</v>
          </cell>
          <cell r="E23">
            <v>52546963.619999997</v>
          </cell>
          <cell r="F23">
            <v>52794622.450000003</v>
          </cell>
        </row>
        <row r="24">
          <cell r="D24">
            <v>18380904.100000001</v>
          </cell>
          <cell r="E24">
            <v>17635521.370000001</v>
          </cell>
          <cell r="F24">
            <v>17658866.210000001</v>
          </cell>
        </row>
        <row r="25">
          <cell r="D25">
            <v>264109600.40000001</v>
          </cell>
          <cell r="E25">
            <v>344377514.29000002</v>
          </cell>
          <cell r="F25">
            <v>335963413.90000004</v>
          </cell>
        </row>
        <row r="26">
          <cell r="D26">
            <v>705488659.03000009</v>
          </cell>
          <cell r="E26">
            <v>717414951.03999996</v>
          </cell>
          <cell r="F26">
            <v>679605290.13999999</v>
          </cell>
        </row>
        <row r="27">
          <cell r="D27">
            <v>188867742.60999998</v>
          </cell>
          <cell r="E27">
            <v>229066016.5</v>
          </cell>
          <cell r="F27">
            <v>178490681.63</v>
          </cell>
        </row>
        <row r="28">
          <cell r="D28">
            <v>49506576.800000012</v>
          </cell>
          <cell r="E28">
            <v>61067856.670000017</v>
          </cell>
          <cell r="F28">
            <v>51811885.439999998</v>
          </cell>
        </row>
        <row r="29">
          <cell r="D29">
            <v>9042472.1699999999</v>
          </cell>
          <cell r="E29">
            <v>10634724.699999999</v>
          </cell>
          <cell r="F29">
            <v>9434808.6999999993</v>
          </cell>
        </row>
        <row r="30">
          <cell r="D30">
            <v>8011067.2999999998</v>
          </cell>
          <cell r="E30">
            <v>8735639.9900000002</v>
          </cell>
          <cell r="F30">
            <v>8734639.9900000002</v>
          </cell>
        </row>
        <row r="31">
          <cell r="D31">
            <v>9224864.2400000002</v>
          </cell>
          <cell r="E31">
            <v>10843312.779999999</v>
          </cell>
          <cell r="F31">
            <v>10865913.439999999</v>
          </cell>
        </row>
        <row r="32">
          <cell r="D32">
            <v>3643003.99</v>
          </cell>
          <cell r="E32">
            <v>3292521.17</v>
          </cell>
          <cell r="F32">
            <v>3286645.17</v>
          </cell>
        </row>
        <row r="33">
          <cell r="D33">
            <v>7329217.3099999996</v>
          </cell>
          <cell r="E33">
            <v>6666765.7000000002</v>
          </cell>
          <cell r="F33">
            <v>6691012.1100000003</v>
          </cell>
        </row>
        <row r="34">
          <cell r="D34">
            <v>17851923.300000001</v>
          </cell>
          <cell r="E34">
            <v>17427698.579999998</v>
          </cell>
          <cell r="F34">
            <v>17490630.579999998</v>
          </cell>
        </row>
        <row r="35">
          <cell r="D35">
            <v>15762633.32</v>
          </cell>
          <cell r="E35">
            <v>15207336.720000001</v>
          </cell>
          <cell r="F35">
            <v>15424518.039999999</v>
          </cell>
        </row>
        <row r="37">
          <cell r="D37">
            <v>2879027.7</v>
          </cell>
          <cell r="E37">
            <v>7342262.6399999997</v>
          </cell>
          <cell r="F37">
            <v>7342262.6399999997</v>
          </cell>
        </row>
        <row r="38">
          <cell r="E38">
            <v>5963538.4000000004</v>
          </cell>
          <cell r="F38">
            <v>5963538.4000000004</v>
          </cell>
        </row>
        <row r="39">
          <cell r="E39">
            <v>7022153.6100000003</v>
          </cell>
          <cell r="F39">
            <v>7022153.6100000003</v>
          </cell>
        </row>
        <row r="40">
          <cell r="E40">
            <v>114043640.45</v>
          </cell>
          <cell r="F40">
            <v>114043640.45</v>
          </cell>
        </row>
        <row r="41">
          <cell r="E41">
            <v>3570125.62</v>
          </cell>
          <cell r="F41">
            <v>3570125.62</v>
          </cell>
        </row>
        <row r="42">
          <cell r="E42">
            <v>73186890.010000005</v>
          </cell>
          <cell r="F42">
            <v>73186890.010000005</v>
          </cell>
        </row>
        <row r="43">
          <cell r="E43">
            <v>308995155.70999998</v>
          </cell>
          <cell r="F43">
            <v>308995155.70999998</v>
          </cell>
        </row>
        <row r="44">
          <cell r="D44">
            <v>33064.160000000003</v>
          </cell>
          <cell r="E44">
            <v>199999.96</v>
          </cell>
          <cell r="F44">
            <v>199999.96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zoomScaleNormal="100" workbookViewId="0"/>
  </sheetViews>
  <sheetFormatPr baseColWidth="10" defaultRowHeight="14.25" x14ac:dyDescent="0.2"/>
  <cols>
    <col min="1" max="1" width="2.85546875" style="1" customWidth="1"/>
    <col min="2" max="2" width="75.28515625" style="1" customWidth="1"/>
    <col min="3" max="3" width="17.140625" style="1" customWidth="1"/>
    <col min="4" max="4" width="15.7109375" style="1" customWidth="1"/>
    <col min="5" max="5" width="17.42578125" style="1" customWidth="1"/>
    <col min="6" max="8" width="15.7109375" style="1" customWidth="1"/>
    <col min="9" max="16384" width="11.42578125" style="1"/>
  </cols>
  <sheetData>
    <row r="1" spans="1:8" ht="18" customHeight="1" x14ac:dyDescent="0.2">
      <c r="B1" s="30" t="s">
        <v>0</v>
      </c>
      <c r="C1" s="30"/>
      <c r="D1" s="30"/>
      <c r="E1" s="30"/>
      <c r="F1" s="30"/>
      <c r="G1" s="30"/>
      <c r="H1" s="30"/>
    </row>
    <row r="2" spans="1:8" ht="18" customHeight="1" x14ac:dyDescent="0.2">
      <c r="B2" s="30" t="s">
        <v>1</v>
      </c>
      <c r="C2" s="30"/>
      <c r="D2" s="30"/>
      <c r="E2" s="30"/>
      <c r="F2" s="30"/>
      <c r="G2" s="30"/>
      <c r="H2" s="30"/>
    </row>
    <row r="3" spans="1:8" ht="18" customHeight="1" x14ac:dyDescent="0.2">
      <c r="B3" s="30" t="s">
        <v>2</v>
      </c>
      <c r="C3" s="30"/>
      <c r="D3" s="30"/>
      <c r="E3" s="30"/>
      <c r="F3" s="30"/>
      <c r="G3" s="30"/>
      <c r="H3" s="30"/>
    </row>
    <row r="4" spans="1:8" ht="15" x14ac:dyDescent="0.2">
      <c r="B4" s="30" t="s">
        <v>3</v>
      </c>
      <c r="C4" s="30"/>
      <c r="D4" s="30"/>
      <c r="E4" s="30"/>
      <c r="F4" s="30"/>
      <c r="G4" s="30"/>
      <c r="H4" s="30"/>
    </row>
    <row r="5" spans="1:8" ht="6" customHeight="1" x14ac:dyDescent="0.2">
      <c r="B5" s="2"/>
      <c r="C5" s="2"/>
      <c r="D5" s="2"/>
      <c r="E5" s="2"/>
      <c r="F5" s="2"/>
      <c r="G5" s="2"/>
      <c r="H5" s="2"/>
    </row>
    <row r="6" spans="1:8" ht="15" customHeight="1" x14ac:dyDescent="0.2">
      <c r="A6" s="31" t="s">
        <v>4</v>
      </c>
      <c r="B6" s="31"/>
      <c r="C6" s="31" t="s">
        <v>5</v>
      </c>
      <c r="D6" s="3" t="s">
        <v>6</v>
      </c>
      <c r="E6" s="31" t="s">
        <v>7</v>
      </c>
      <c r="F6" s="31" t="s">
        <v>8</v>
      </c>
      <c r="G6" s="31" t="s">
        <v>9</v>
      </c>
      <c r="H6" s="31" t="s">
        <v>10</v>
      </c>
    </row>
    <row r="7" spans="1:8" x14ac:dyDescent="0.2">
      <c r="A7" s="31"/>
      <c r="B7" s="31"/>
      <c r="C7" s="31"/>
      <c r="D7" s="4" t="s">
        <v>11</v>
      </c>
      <c r="E7" s="31"/>
      <c r="F7" s="31"/>
      <c r="G7" s="31"/>
      <c r="H7" s="31"/>
    </row>
    <row r="8" spans="1:8" s="8" customFormat="1" ht="14.25" customHeight="1" x14ac:dyDescent="0.25">
      <c r="A8" s="5" t="s">
        <v>12</v>
      </c>
      <c r="B8" s="6"/>
      <c r="C8" s="7"/>
      <c r="D8" s="7"/>
      <c r="E8" s="7"/>
      <c r="F8" s="7"/>
      <c r="G8" s="7"/>
      <c r="H8" s="7"/>
    </row>
    <row r="9" spans="1:8" s="8" customFormat="1" ht="15" customHeight="1" x14ac:dyDescent="0.25">
      <c r="A9" s="9" t="s">
        <v>13</v>
      </c>
      <c r="B9" s="10"/>
      <c r="C9" s="11"/>
      <c r="D9" s="12"/>
      <c r="E9" s="11"/>
      <c r="F9" s="11"/>
      <c r="G9" s="13"/>
      <c r="H9" s="13"/>
    </row>
    <row r="10" spans="1:8" s="8" customFormat="1" ht="15" customHeight="1" x14ac:dyDescent="0.25">
      <c r="A10" s="14"/>
      <c r="B10" s="10" t="s">
        <v>14</v>
      </c>
      <c r="C10" s="15">
        <f>[1]Junio!$B$10</f>
        <v>47979650.930000007</v>
      </c>
      <c r="D10" s="15">
        <f>E10-C10</f>
        <v>7519880.2499999925</v>
      </c>
      <c r="E10" s="15">
        <f>'[1]Diciembre '!$D$10</f>
        <v>55499531.18</v>
      </c>
      <c r="F10" s="15">
        <f>'[1]Diciembre '!$E$10</f>
        <v>55636434.079999998</v>
      </c>
      <c r="G10" s="15">
        <f>'[1]Diciembre '!$F$10</f>
        <v>57787962.079999998</v>
      </c>
      <c r="H10" s="15">
        <f>E10-F10</f>
        <v>-136902.89999999851</v>
      </c>
    </row>
    <row r="11" spans="1:8" s="8" customFormat="1" ht="15" customHeight="1" x14ac:dyDescent="0.25">
      <c r="A11" s="14"/>
      <c r="B11" s="10" t="s">
        <v>15</v>
      </c>
      <c r="C11" s="16">
        <f>[1]Junio!$B$12+[1]Junio!$B$17+[1]Junio!$B$24</f>
        <v>35529912.760000005</v>
      </c>
      <c r="D11" s="15">
        <f t="shared" ref="D11:D38" si="0">E11-C11</f>
        <v>6141356.6599999964</v>
      </c>
      <c r="E11" s="15">
        <f>'[1]Diciembre '!$D$12+'[1]Diciembre '!$D$17+'[1]Diciembre '!$D$24</f>
        <v>41671269.420000002</v>
      </c>
      <c r="F11" s="15">
        <f>'[1]Diciembre '!$E$12+'[1]Diciembre '!$E$17+'[1]Diciembre '!$E$24</f>
        <v>40596491.150000006</v>
      </c>
      <c r="G11" s="15">
        <f>'[1]Diciembre '!$F$12+'[1]Diciembre '!$F$17+'[1]Diciembre '!$F$24</f>
        <v>40619836.019999996</v>
      </c>
      <c r="H11" s="15">
        <f t="shared" ref="H11:H38" si="1">E11-F11</f>
        <v>1074778.2699999958</v>
      </c>
    </row>
    <row r="12" spans="1:8" s="8" customFormat="1" ht="15" customHeight="1" x14ac:dyDescent="0.25">
      <c r="A12" s="14"/>
      <c r="B12" s="10" t="s">
        <v>16</v>
      </c>
      <c r="C12" s="16">
        <f>[1]Marzo!$B$13+[1]Marzo!$B$23+[1]Marzo!$B$11</f>
        <v>128155335.46000001</v>
      </c>
      <c r="D12" s="15">
        <f t="shared" si="0"/>
        <v>-55161671.670000002</v>
      </c>
      <c r="E12" s="16">
        <f>'[1]Diciembre '!$D$13+'[1]Diciembre '!$D$23+'[1]Diciembre '!$D$11</f>
        <v>72993663.790000007</v>
      </c>
      <c r="F12" s="16">
        <f>'[1]Diciembre '!$E$13+'[1]Diciembre '!$E$23+'[1]Diciembre '!$E$11</f>
        <v>94529250.799999997</v>
      </c>
      <c r="G12" s="16">
        <f>'[1]Diciembre '!$F$13+'[1]Diciembre '!$F$23+'[1]Diciembre '!$F$11</f>
        <v>95013540.629999995</v>
      </c>
      <c r="H12" s="15">
        <f t="shared" si="1"/>
        <v>-21535587.00999999</v>
      </c>
    </row>
    <row r="13" spans="1:8" s="8" customFormat="1" ht="15" customHeight="1" x14ac:dyDescent="0.25">
      <c r="A13" s="14"/>
      <c r="B13" s="10" t="s">
        <v>17</v>
      </c>
      <c r="C13" s="16">
        <f>[1]Marzo!$B$26</f>
        <v>587622199.97000003</v>
      </c>
      <c r="D13" s="15">
        <f t="shared" si="0"/>
        <v>117866459.06000006</v>
      </c>
      <c r="E13" s="16">
        <f>'[1]Diciembre '!$D$26</f>
        <v>705488659.03000009</v>
      </c>
      <c r="F13" s="16">
        <f>'[1]Diciembre '!$E$26</f>
        <v>717414951.03999996</v>
      </c>
      <c r="G13" s="16">
        <f>'[1]Diciembre '!$F$26</f>
        <v>679605290.13999999</v>
      </c>
      <c r="H13" s="15">
        <f t="shared" si="1"/>
        <v>-11926292.009999871</v>
      </c>
    </row>
    <row r="14" spans="1:8" s="8" customFormat="1" ht="15" customHeight="1" x14ac:dyDescent="0.25">
      <c r="A14" s="14"/>
      <c r="B14" s="10" t="s">
        <v>18</v>
      </c>
      <c r="C14" s="16">
        <f>[1]Marzo!$B$15+[1]Marzo!$B$28</f>
        <v>84080915.48999998</v>
      </c>
      <c r="D14" s="15">
        <f t="shared" si="0"/>
        <v>9881046.130000025</v>
      </c>
      <c r="E14" s="16">
        <f>'[1]Diciembre '!$D$15+'[1]Diciembre '!$D$28</f>
        <v>93961961.620000005</v>
      </c>
      <c r="F14" s="16">
        <f>'[1]Diciembre '!$E$15+'[1]Diciembre '!$E$28</f>
        <v>128649869.20000002</v>
      </c>
      <c r="G14" s="16">
        <f>'[1]Diciembre '!$F$15+'[1]Diciembre '!$F$28</f>
        <v>118303723.65000001</v>
      </c>
      <c r="H14" s="15">
        <f t="shared" si="1"/>
        <v>-34687907.580000013</v>
      </c>
    </row>
    <row r="15" spans="1:8" s="8" customFormat="1" ht="15" customHeight="1" x14ac:dyDescent="0.25">
      <c r="A15" s="14"/>
      <c r="B15" s="10" t="s">
        <v>19</v>
      </c>
      <c r="C15" s="16">
        <f>[1]Marzo!$B$32</f>
        <v>3252558.07</v>
      </c>
      <c r="D15" s="15">
        <f t="shared" si="0"/>
        <v>390445.92000000039</v>
      </c>
      <c r="E15" s="16">
        <f>'[1]Diciembre '!$D$32</f>
        <v>3643003.99</v>
      </c>
      <c r="F15" s="16">
        <f>'[1]Diciembre '!$E$32</f>
        <v>3292521.17</v>
      </c>
      <c r="G15" s="16">
        <f>'[1]Diciembre '!$F$32</f>
        <v>3286645.17</v>
      </c>
      <c r="H15" s="15">
        <f t="shared" si="1"/>
        <v>350482.8200000003</v>
      </c>
    </row>
    <row r="16" spans="1:8" s="8" customFormat="1" ht="15" customHeight="1" x14ac:dyDescent="0.25">
      <c r="A16" s="9" t="s">
        <v>20</v>
      </c>
      <c r="B16" s="10"/>
      <c r="C16" s="17"/>
      <c r="D16" s="15">
        <f t="shared" si="0"/>
        <v>0</v>
      </c>
      <c r="E16" s="17"/>
      <c r="F16" s="17"/>
      <c r="G16" s="18"/>
      <c r="H16" s="15">
        <f t="shared" si="1"/>
        <v>0</v>
      </c>
    </row>
    <row r="17" spans="1:8" s="8" customFormat="1" ht="15" customHeight="1" x14ac:dyDescent="0.25">
      <c r="A17" s="14"/>
      <c r="B17" s="10" t="s">
        <v>21</v>
      </c>
      <c r="C17" s="16">
        <f>[1]Marzo!$B$25+[1]Marzo!$B$35</f>
        <v>295923554.23000002</v>
      </c>
      <c r="D17" s="15">
        <f t="shared" si="0"/>
        <v>-16051320.50999999</v>
      </c>
      <c r="E17" s="16">
        <f>'[1]Diciembre '!$D$25+'[1]Diciembre '!$D$35</f>
        <v>279872233.72000003</v>
      </c>
      <c r="F17" s="16">
        <f>'[1]Diciembre '!$E$25+'[1]Diciembre '!$E$35</f>
        <v>359584851.01000005</v>
      </c>
      <c r="G17" s="16">
        <f>'[1]Diciembre '!$F$25+'[1]Diciembre '!$F$35</f>
        <v>351387931.94000006</v>
      </c>
      <c r="H17" s="15">
        <f t="shared" si="1"/>
        <v>-79712617.290000021</v>
      </c>
    </row>
    <row r="18" spans="1:8" s="8" customFormat="1" ht="15" customHeight="1" x14ac:dyDescent="0.25">
      <c r="A18" s="14"/>
      <c r="B18" s="10" t="s">
        <v>22</v>
      </c>
      <c r="C18" s="16">
        <f>[1]Marzo!$B$27+[1]Marzo!$B$34</f>
        <v>134510549.15000001</v>
      </c>
      <c r="D18" s="15">
        <f t="shared" si="0"/>
        <v>72209116.75999999</v>
      </c>
      <c r="E18" s="16">
        <f>'[1]Diciembre '!$D$27+'[1]Diciembre '!$D$34</f>
        <v>206719665.91</v>
      </c>
      <c r="F18" s="16">
        <f>'[1]Diciembre '!$E$27+'[1]Diciembre '!$E$34</f>
        <v>246493715.07999998</v>
      </c>
      <c r="G18" s="16">
        <f>'[1]Diciembre '!$F$27+'[1]Diciembre '!$F$34</f>
        <v>195981312.20999998</v>
      </c>
      <c r="H18" s="15">
        <f t="shared" si="1"/>
        <v>-39774049.169999987</v>
      </c>
    </row>
    <row r="19" spans="1:8" s="8" customFormat="1" ht="15" customHeight="1" x14ac:dyDescent="0.25">
      <c r="A19" s="14"/>
      <c r="B19" s="10" t="s">
        <v>23</v>
      </c>
      <c r="C19" s="16">
        <f>[1]Marzo!$B$16</f>
        <v>84165171.489999995</v>
      </c>
      <c r="D19" s="15">
        <f t="shared" si="0"/>
        <v>6014176.7400000095</v>
      </c>
      <c r="E19" s="16">
        <f>'[1]Diciembre '!$D$16</f>
        <v>90179348.230000004</v>
      </c>
      <c r="F19" s="16">
        <f>'[1]Diciembre '!$E$16</f>
        <v>81299810.319999993</v>
      </c>
      <c r="G19" s="16">
        <f>'[1]Diciembre '!$F$16</f>
        <v>79237310.269999996</v>
      </c>
      <c r="H19" s="15">
        <f t="shared" si="1"/>
        <v>8879537.9100000113</v>
      </c>
    </row>
    <row r="20" spans="1:8" s="8" customFormat="1" ht="15" customHeight="1" x14ac:dyDescent="0.25">
      <c r="A20" s="14"/>
      <c r="B20" s="10" t="s">
        <v>24</v>
      </c>
      <c r="C20" s="16">
        <f>[1]Marzo!$B$18+[1]Marzo!$B$19</f>
        <v>70231203.039999992</v>
      </c>
      <c r="D20" s="15">
        <f t="shared" si="0"/>
        <v>4461618.8300000131</v>
      </c>
      <c r="E20" s="16">
        <f>'[1]Diciembre '!$D$18+'[1]Diciembre '!$D$19</f>
        <v>74692821.870000005</v>
      </c>
      <c r="F20" s="16">
        <f>'[1]Diciembre '!$E$18+'[1]Diciembre '!$E$19</f>
        <v>73282454.75999999</v>
      </c>
      <c r="G20" s="16">
        <f>'[1]Diciembre '!$F$18+'[1]Diciembre '!$F$19</f>
        <v>72919858.099999994</v>
      </c>
      <c r="H20" s="15">
        <f t="shared" si="1"/>
        <v>1410367.1100000143</v>
      </c>
    </row>
    <row r="21" spans="1:8" s="8" customFormat="1" ht="15" customHeight="1" x14ac:dyDescent="0.25">
      <c r="A21" s="14"/>
      <c r="B21" s="10" t="s">
        <v>25</v>
      </c>
      <c r="C21" s="16">
        <f>[1]Marzo!$B$20-C35</f>
        <v>16482543.59</v>
      </c>
      <c r="D21" s="15">
        <f t="shared" si="0"/>
        <v>445933.58000000194</v>
      </c>
      <c r="E21" s="16">
        <f>'[1]Diciembre '!$D$20</f>
        <v>16928477.170000002</v>
      </c>
      <c r="F21" s="16">
        <f>'[1]Diciembre '!$E$20</f>
        <v>21602317.640000001</v>
      </c>
      <c r="G21" s="16">
        <f>'[1]Diciembre '!$F$20</f>
        <v>21580425.419999998</v>
      </c>
      <c r="H21" s="15">
        <f t="shared" si="1"/>
        <v>-4673840.4699999988</v>
      </c>
    </row>
    <row r="22" spans="1:8" s="8" customFormat="1" ht="15" customHeight="1" x14ac:dyDescent="0.25">
      <c r="A22" s="14"/>
      <c r="B22" s="10" t="s">
        <v>26</v>
      </c>
      <c r="C22" s="16">
        <f>[1]Marzo!$B$21+[1]Marzo!$B$30+[1]Marzo!$B$33</f>
        <v>28278725.510000002</v>
      </c>
      <c r="D22" s="15">
        <f t="shared" si="0"/>
        <v>2594367.5099999979</v>
      </c>
      <c r="E22" s="16">
        <f>'[1]Diciembre '!$D$21+'[1]Diciembre '!$D$30+'[1]Diciembre '!$D$33</f>
        <v>30873093.02</v>
      </c>
      <c r="F22" s="16">
        <f>'[1]Diciembre '!$E$21+'[1]Diciembre '!$E$30+'[1]Diciembre '!$E$33</f>
        <v>37024290.230000004</v>
      </c>
      <c r="G22" s="16">
        <f>'[1]Diciembre '!$F$21+'[1]Diciembre '!$F$30+'[1]Diciembre '!$F$33</f>
        <v>37289456.640000001</v>
      </c>
      <c r="H22" s="15">
        <f t="shared" si="1"/>
        <v>-6151197.2100000046</v>
      </c>
    </row>
    <row r="23" spans="1:8" s="8" customFormat="1" ht="15" customHeight="1" x14ac:dyDescent="0.25">
      <c r="A23" s="9" t="s">
        <v>27</v>
      </c>
      <c r="B23" s="19"/>
      <c r="C23" s="17"/>
      <c r="D23" s="15">
        <f t="shared" si="0"/>
        <v>0</v>
      </c>
      <c r="E23" s="17"/>
      <c r="F23" s="17"/>
      <c r="G23" s="18"/>
      <c r="H23" s="15">
        <f t="shared" si="1"/>
        <v>0</v>
      </c>
    </row>
    <row r="24" spans="1:8" s="8" customFormat="1" ht="15" customHeight="1" x14ac:dyDescent="0.25">
      <c r="A24" s="14"/>
      <c r="B24" s="20" t="s">
        <v>28</v>
      </c>
      <c r="C24" s="16">
        <f>[1]Marzo!$B$29</f>
        <v>8386668.2848000005</v>
      </c>
      <c r="D24" s="15">
        <f t="shared" si="0"/>
        <v>655803.88519999944</v>
      </c>
      <c r="E24" s="16">
        <f>'[1]Diciembre '!$D$29</f>
        <v>9042472.1699999999</v>
      </c>
      <c r="F24" s="16">
        <f>'[1]Diciembre '!$E$29</f>
        <v>10634724.699999999</v>
      </c>
      <c r="G24" s="16">
        <f>'[1]Diciembre '!$F$29</f>
        <v>9434808.6999999993</v>
      </c>
      <c r="H24" s="15">
        <f t="shared" si="1"/>
        <v>-1592252.5299999993</v>
      </c>
    </row>
    <row r="25" spans="1:8" s="8" customFormat="1" ht="15" customHeight="1" x14ac:dyDescent="0.25">
      <c r="A25" s="14"/>
      <c r="B25" s="20" t="s">
        <v>29</v>
      </c>
      <c r="C25" s="16">
        <f>[1]Marzo!$B$22</f>
        <v>12915917.83</v>
      </c>
      <c r="D25" s="15">
        <f t="shared" si="0"/>
        <v>-23496.169999999925</v>
      </c>
      <c r="E25" s="16">
        <f>'[1]Diciembre '!$D$22</f>
        <v>12892421.66</v>
      </c>
      <c r="F25" s="16">
        <f>'[1]Diciembre '!$E$22</f>
        <v>16099749.969999999</v>
      </c>
      <c r="G25" s="16">
        <f>'[1]Diciembre '!$F$22</f>
        <v>9252617.5899999999</v>
      </c>
      <c r="H25" s="15">
        <f t="shared" si="1"/>
        <v>-3207328.3099999987</v>
      </c>
    </row>
    <row r="26" spans="1:8" ht="15" customHeight="1" x14ac:dyDescent="0.2">
      <c r="A26" s="21"/>
      <c r="B26" s="20" t="s">
        <v>30</v>
      </c>
      <c r="C26" s="16">
        <f>[1]Marzo!$B$14</f>
        <v>27088905.919999998</v>
      </c>
      <c r="D26" s="15">
        <f t="shared" si="0"/>
        <v>496824.68000000343</v>
      </c>
      <c r="E26" s="16">
        <f>'[1]Diciembre '!$D$14</f>
        <v>27585730.600000001</v>
      </c>
      <c r="F26" s="16">
        <f>'[1]Diciembre '!$E$14</f>
        <v>27483879.82</v>
      </c>
      <c r="G26" s="16">
        <f>'[1]Diciembre '!$F$14</f>
        <v>27259995.350000001</v>
      </c>
      <c r="H26" s="15">
        <f t="shared" si="1"/>
        <v>101850.78000000119</v>
      </c>
    </row>
    <row r="27" spans="1:8" ht="15" customHeight="1" x14ac:dyDescent="0.2">
      <c r="A27" s="21"/>
      <c r="B27" s="20" t="s">
        <v>31</v>
      </c>
      <c r="C27" s="16">
        <f>[1]Marzo!$B$31</f>
        <v>8703864.9066666663</v>
      </c>
      <c r="D27" s="15">
        <f t="shared" si="0"/>
        <v>520999.33333333395</v>
      </c>
      <c r="E27" s="16">
        <f>'[1]Diciembre '!$D$31</f>
        <v>9224864.2400000002</v>
      </c>
      <c r="F27" s="16">
        <f>'[1]Diciembre '!$E$31</f>
        <v>10843312.779999999</v>
      </c>
      <c r="G27" s="16">
        <f>'[1]Diciembre '!$F$31</f>
        <v>10865913.439999999</v>
      </c>
      <c r="H27" s="15">
        <f t="shared" si="1"/>
        <v>-1618448.5399999991</v>
      </c>
    </row>
    <row r="28" spans="1:8" ht="15" customHeight="1" x14ac:dyDescent="0.2">
      <c r="A28" s="5" t="s">
        <v>32</v>
      </c>
      <c r="B28" s="10"/>
      <c r="C28" s="13"/>
      <c r="D28" s="15">
        <f t="shared" si="0"/>
        <v>0</v>
      </c>
      <c r="E28" s="13"/>
      <c r="F28" s="11"/>
      <c r="G28" s="18"/>
      <c r="H28" s="15">
        <f t="shared" si="1"/>
        <v>0</v>
      </c>
    </row>
    <row r="29" spans="1:8" s="8" customFormat="1" ht="15" customHeight="1" x14ac:dyDescent="0.25">
      <c r="A29" s="9" t="s">
        <v>13</v>
      </c>
      <c r="B29" s="10"/>
      <c r="C29" s="11"/>
      <c r="D29" s="15">
        <f t="shared" si="0"/>
        <v>0</v>
      </c>
      <c r="E29" s="11"/>
      <c r="F29" s="11"/>
      <c r="G29" s="13"/>
      <c r="H29" s="15">
        <f t="shared" si="1"/>
        <v>0</v>
      </c>
    </row>
    <row r="30" spans="1:8" s="8" customFormat="1" ht="15" customHeight="1" x14ac:dyDescent="0.25">
      <c r="A30" s="14"/>
      <c r="B30" s="10" t="s">
        <v>17</v>
      </c>
      <c r="C30" s="16">
        <f>[1]Marzo!$B$41</f>
        <v>37790886.799999997</v>
      </c>
      <c r="D30" s="15">
        <f t="shared" si="0"/>
        <v>0</v>
      </c>
      <c r="E30" s="16">
        <f>[1]Junio!$D$41</f>
        <v>37790886.799999997</v>
      </c>
      <c r="F30" s="16">
        <f>'[1]Diciembre '!$E$41</f>
        <v>3570125.62</v>
      </c>
      <c r="G30" s="16">
        <f>'[1]Diciembre '!$F$41</f>
        <v>3570125.62</v>
      </c>
      <c r="H30" s="15">
        <f t="shared" si="1"/>
        <v>34220761.18</v>
      </c>
    </row>
    <row r="31" spans="1:8" s="8" customFormat="1" ht="15" customHeight="1" x14ac:dyDescent="0.25">
      <c r="A31" s="14"/>
      <c r="B31" s="10" t="s">
        <v>18</v>
      </c>
      <c r="C31" s="16">
        <f>[1]Marzo!$B$43</f>
        <v>283954526.62</v>
      </c>
      <c r="D31" s="15">
        <f t="shared" si="0"/>
        <v>0</v>
      </c>
      <c r="E31" s="16">
        <f>[1]Junio!$D$43</f>
        <v>283954526.62</v>
      </c>
      <c r="F31" s="16">
        <f>'[1]Diciembre '!$E$43</f>
        <v>308995155.70999998</v>
      </c>
      <c r="G31" s="16">
        <f>'[1]Diciembre '!$F$43</f>
        <v>308995155.70999998</v>
      </c>
      <c r="H31" s="15">
        <f t="shared" si="1"/>
        <v>-25040629.089999974</v>
      </c>
    </row>
    <row r="32" spans="1:8" s="8" customFormat="1" ht="15" customHeight="1" x14ac:dyDescent="0.25">
      <c r="A32" s="9" t="s">
        <v>20</v>
      </c>
      <c r="B32" s="10"/>
      <c r="C32" s="17"/>
      <c r="D32" s="15">
        <f t="shared" si="0"/>
        <v>0</v>
      </c>
      <c r="E32" s="17"/>
      <c r="F32" s="17"/>
      <c r="G32" s="17"/>
      <c r="H32" s="15">
        <f t="shared" si="1"/>
        <v>0</v>
      </c>
    </row>
    <row r="33" spans="1:8" s="8" customFormat="1" ht="15" customHeight="1" x14ac:dyDescent="0.25">
      <c r="A33" s="14"/>
      <c r="B33" s="10" t="s">
        <v>21</v>
      </c>
      <c r="C33" s="16">
        <f>[1]Marzo!$B$40</f>
        <v>101585632.29000001</v>
      </c>
      <c r="D33" s="15">
        <f t="shared" si="0"/>
        <v>37790886.799999997</v>
      </c>
      <c r="E33" s="16">
        <f>[1]Junio!$D$40</f>
        <v>139376519.09</v>
      </c>
      <c r="F33" s="16">
        <f>'[1]Diciembre '!$E$40</f>
        <v>114043640.45</v>
      </c>
      <c r="G33" s="16">
        <f>'[1]Diciembre '!$F$40</f>
        <v>114043640.45</v>
      </c>
      <c r="H33" s="15">
        <f t="shared" si="1"/>
        <v>25332878.640000001</v>
      </c>
    </row>
    <row r="34" spans="1:8" s="8" customFormat="1" ht="15" customHeight="1" x14ac:dyDescent="0.25">
      <c r="A34" s="14"/>
      <c r="B34" s="10" t="s">
        <v>22</v>
      </c>
      <c r="C34" s="16">
        <f>[1]Marzo!$B$42</f>
        <v>80317277.659999996</v>
      </c>
      <c r="D34" s="15">
        <f t="shared" si="0"/>
        <v>0</v>
      </c>
      <c r="E34" s="16">
        <f>[1]Junio!$D$42</f>
        <v>80317277.659999996</v>
      </c>
      <c r="F34" s="16">
        <f>'[1]Diciembre '!$E$42</f>
        <v>73186890.010000005</v>
      </c>
      <c r="G34" s="16">
        <f>'[1]Diciembre '!$F$42</f>
        <v>73186890.010000005</v>
      </c>
      <c r="H34" s="15">
        <f t="shared" si="1"/>
        <v>7130387.6499999911</v>
      </c>
    </row>
    <row r="35" spans="1:8" s="8" customFormat="1" ht="15" customHeight="1" x14ac:dyDescent="0.25">
      <c r="A35" s="14"/>
      <c r="B35" s="10" t="s">
        <v>25</v>
      </c>
      <c r="C35" s="16">
        <f>[1]Marzo!$B$37</f>
        <v>0</v>
      </c>
      <c r="D35" s="15">
        <f t="shared" si="0"/>
        <v>2879027.7</v>
      </c>
      <c r="E35" s="16">
        <f>'[1]Diciembre '!$D$37</f>
        <v>2879027.7</v>
      </c>
      <c r="F35" s="16">
        <f>'[1]Diciembre '!$E$37</f>
        <v>7342262.6399999997</v>
      </c>
      <c r="G35" s="16">
        <f>'[1]Diciembre '!$F$37</f>
        <v>7342262.6399999997</v>
      </c>
      <c r="H35" s="15">
        <f t="shared" si="1"/>
        <v>-4463234.9399999995</v>
      </c>
    </row>
    <row r="36" spans="1:8" s="8" customFormat="1" ht="15" customHeight="1" x14ac:dyDescent="0.25">
      <c r="A36" s="14"/>
      <c r="B36" s="10" t="s">
        <v>26</v>
      </c>
      <c r="C36" s="16">
        <f>[1]Marzo!$B$38+[1]Marzo!$B$44</f>
        <v>0</v>
      </c>
      <c r="D36" s="15">
        <f t="shared" si="0"/>
        <v>33064.160000000003</v>
      </c>
      <c r="E36" s="16">
        <f>'[1]Diciembre '!$D$44</f>
        <v>33064.160000000003</v>
      </c>
      <c r="F36" s="16">
        <f>'[1]Diciembre '!$E$38+'[1]Diciembre '!$E$44</f>
        <v>6163538.3600000003</v>
      </c>
      <c r="G36" s="16">
        <f>'[1]Diciembre '!$F$38+'[1]Diciembre '!$F$44</f>
        <v>6163538.3600000003</v>
      </c>
      <c r="H36" s="15">
        <f t="shared" si="1"/>
        <v>-6130474.2000000002</v>
      </c>
    </row>
    <row r="37" spans="1:8" s="8" customFormat="1" ht="15" customHeight="1" x14ac:dyDescent="0.25">
      <c r="A37" s="9" t="s">
        <v>27</v>
      </c>
      <c r="B37" s="19"/>
      <c r="C37" s="17"/>
      <c r="D37" s="15">
        <f t="shared" si="0"/>
        <v>0</v>
      </c>
      <c r="E37" s="17"/>
      <c r="F37" s="17"/>
      <c r="G37" s="17"/>
      <c r="H37" s="15">
        <f t="shared" si="1"/>
        <v>0</v>
      </c>
    </row>
    <row r="38" spans="1:8" s="8" customFormat="1" ht="15" customHeight="1" x14ac:dyDescent="0.25">
      <c r="A38" s="14"/>
      <c r="B38" s="20" t="s">
        <v>29</v>
      </c>
      <c r="C38" s="16">
        <f>[1]Marzo!$B$39</f>
        <v>0</v>
      </c>
      <c r="D38" s="15">
        <f t="shared" si="0"/>
        <v>755500</v>
      </c>
      <c r="E38" s="16">
        <f>[1]Junio!$D$39</f>
        <v>755500</v>
      </c>
      <c r="F38" s="16">
        <f>'[1]Diciembre '!$E$39</f>
        <v>7022153.6100000003</v>
      </c>
      <c r="G38" s="16">
        <f>'[1]Diciembre '!$F$39</f>
        <v>7022153.6100000003</v>
      </c>
      <c r="H38" s="15">
        <f t="shared" si="1"/>
        <v>-6266653.6100000003</v>
      </c>
    </row>
    <row r="39" spans="1:8" ht="15" customHeight="1" x14ac:dyDescent="0.2">
      <c r="A39" s="22"/>
      <c r="B39" s="23" t="s">
        <v>33</v>
      </c>
      <c r="C39" s="24">
        <f t="shared" ref="C39:H39" si="2">SUM(C10:C38)</f>
        <v>2076956000.001467</v>
      </c>
      <c r="D39" s="24">
        <f t="shared" si="2"/>
        <v>199420019.64853343</v>
      </c>
      <c r="E39" s="24">
        <f t="shared" si="2"/>
        <v>2276376019.6500001</v>
      </c>
      <c r="F39" s="24">
        <f>SUM(F10:F38)</f>
        <v>2444792390.1500001</v>
      </c>
      <c r="G39" s="24">
        <f>SUM(G10:G38)</f>
        <v>2330150393.7500005</v>
      </c>
      <c r="H39" s="24">
        <f t="shared" si="2"/>
        <v>-168416370.49999982</v>
      </c>
    </row>
    <row r="40" spans="1:8" ht="20.100000000000001" hidden="1" customHeight="1" x14ac:dyDescent="0.2">
      <c r="A40" s="25"/>
      <c r="B40" s="26"/>
      <c r="C40" s="27"/>
      <c r="D40" s="27"/>
      <c r="E40" s="27"/>
      <c r="F40" s="27"/>
      <c r="G40" s="27"/>
      <c r="H40" s="27"/>
    </row>
    <row r="41" spans="1:8" ht="20.100000000000001" hidden="1" customHeight="1" x14ac:dyDescent="0.25">
      <c r="B41" s="28"/>
      <c r="C41" s="28"/>
      <c r="D41" s="28"/>
      <c r="E41" s="28"/>
      <c r="F41" s="29"/>
      <c r="G41" s="25"/>
      <c r="H41" s="25"/>
    </row>
    <row r="42" spans="1:8" ht="15" hidden="1" x14ac:dyDescent="0.25">
      <c r="B42" s="29"/>
      <c r="C42" s="29"/>
      <c r="D42" s="29"/>
      <c r="E42" s="29"/>
      <c r="F42" s="29"/>
      <c r="G42" s="25"/>
      <c r="H42" s="25"/>
    </row>
    <row r="43" spans="1:8" ht="15" hidden="1" x14ac:dyDescent="0.25">
      <c r="B43" s="29"/>
      <c r="C43" s="29"/>
      <c r="D43" s="29"/>
      <c r="E43" s="29"/>
      <c r="F43" s="29"/>
      <c r="G43" s="25"/>
      <c r="H43" s="25"/>
    </row>
    <row r="44" spans="1:8" ht="15" hidden="1" x14ac:dyDescent="0.25">
      <c r="B44" s="29"/>
      <c r="C44" s="29"/>
      <c r="D44" s="29"/>
      <c r="E44" s="29"/>
      <c r="F44" s="29"/>
      <c r="G44" s="25"/>
      <c r="H44" s="25"/>
    </row>
    <row r="45" spans="1:8" ht="15" hidden="1" x14ac:dyDescent="0.25">
      <c r="B45" s="29"/>
      <c r="C45" s="29"/>
      <c r="D45" s="29"/>
      <c r="E45" s="29"/>
      <c r="F45" s="29"/>
      <c r="G45" s="25"/>
      <c r="H45" s="25"/>
    </row>
    <row r="46" spans="1:8" ht="15" hidden="1" x14ac:dyDescent="0.25">
      <c r="B46" s="29"/>
      <c r="C46" s="29"/>
      <c r="D46" s="29"/>
      <c r="E46" s="29"/>
      <c r="F46" s="29"/>
      <c r="G46" s="25"/>
      <c r="H46" s="25"/>
    </row>
    <row r="47" spans="1:8" hidden="1" x14ac:dyDescent="0.2"/>
    <row r="48" spans="1:8" hidden="1" x14ac:dyDescent="0.2"/>
    <row r="49" hidden="1" x14ac:dyDescent="0.2"/>
    <row r="50" hidden="1" x14ac:dyDescent="0.2"/>
    <row r="51" hidden="1" x14ac:dyDescent="0.2"/>
  </sheetData>
  <mergeCells count="10">
    <mergeCell ref="B1:H1"/>
    <mergeCell ref="B2:H2"/>
    <mergeCell ref="B3:H3"/>
    <mergeCell ref="B4:H4"/>
    <mergeCell ref="A6:B7"/>
    <mergeCell ref="C6:C7"/>
    <mergeCell ref="E6:E7"/>
    <mergeCell ref="F6:F7"/>
    <mergeCell ref="G6:G7"/>
    <mergeCell ref="H6:H7"/>
  </mergeCells>
  <printOptions horizontalCentered="1"/>
  <pageMargins left="0.31496062992125984" right="0.31496062992125984" top="0.35433070866141736" bottom="0.35433070866141736" header="0.31496062992125984" footer="0.31496062992125984"/>
  <pageSetup scale="75" orientation="landscape" r:id="rId1"/>
  <headerFooter>
    <oddFooter>&amp;C&amp;F&amp;R&amp;P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</vt:lpstr>
      <vt:lpstr>DICIEMBRE!Área_de_impresión</vt:lpstr>
      <vt:lpstr>DICIEMBRE!Títulos_a_imprimir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2019-08-29T19:33:57Z</cp:lastPrinted>
  <dcterms:created xsi:type="dcterms:W3CDTF">2019-07-19T20:25:08Z</dcterms:created>
  <dcterms:modified xsi:type="dcterms:W3CDTF">2019-08-29T19:34:02Z</dcterms:modified>
</cp:coreProperties>
</file>