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3er Trimestre\"/>
    </mc:Choice>
  </mc:AlternateContent>
  <xr:revisionPtr revIDLastSave="0" documentId="13_ncr:1_{CC52515C-F578-4E8B-81D6-B6AB8188C661}" xr6:coauthVersionLast="36" xr6:coauthVersionMax="36" xr10:uidLastSave="{00000000-0000-0000-0000-000000000000}"/>
  <bookViews>
    <workbookView xWindow="0" yWindow="0" windowWidth="21600" windowHeight="8505" xr2:uid="{0E9CD477-680D-4D6A-8E36-26A9DA632A06}"/>
  </bookViews>
  <sheets>
    <sheet name="Funcional" sheetId="1" r:id="rId1"/>
  </sheets>
  <definedNames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G79" i="1"/>
  <c r="F79" i="1"/>
  <c r="E79" i="1"/>
  <c r="H79" i="1" s="1"/>
  <c r="D79" i="1"/>
  <c r="C79" i="1"/>
  <c r="H68" i="1"/>
  <c r="G68" i="1"/>
  <c r="F68" i="1"/>
  <c r="E68" i="1"/>
  <c r="D68" i="1"/>
  <c r="C68" i="1"/>
  <c r="H60" i="1"/>
  <c r="E60" i="1"/>
  <c r="D60" i="1"/>
  <c r="D59" i="1" s="1"/>
  <c r="G59" i="1"/>
  <c r="F59" i="1"/>
  <c r="E59" i="1"/>
  <c r="H59" i="1" s="1"/>
  <c r="C59" i="1"/>
  <c r="H49" i="1"/>
  <c r="G49" i="1"/>
  <c r="G48" i="1" s="1"/>
  <c r="F49" i="1"/>
  <c r="E49" i="1"/>
  <c r="D49" i="1"/>
  <c r="D48" i="1" s="1"/>
  <c r="C49" i="1"/>
  <c r="C48" i="1" s="1"/>
  <c r="F48" i="1"/>
  <c r="E48" i="1"/>
  <c r="H48" i="1" s="1"/>
  <c r="H42" i="1"/>
  <c r="G42" i="1"/>
  <c r="F42" i="1"/>
  <c r="E42" i="1"/>
  <c r="D42" i="1"/>
  <c r="C42" i="1"/>
  <c r="H31" i="1"/>
  <c r="G31" i="1"/>
  <c r="F31" i="1"/>
  <c r="E31" i="1"/>
  <c r="D31" i="1"/>
  <c r="C31" i="1"/>
  <c r="H22" i="1"/>
  <c r="G22" i="1"/>
  <c r="F22" i="1"/>
  <c r="E22" i="1"/>
  <c r="D22" i="1"/>
  <c r="D11" i="1" s="1"/>
  <c r="D85" i="1" s="1"/>
  <c r="C22" i="1"/>
  <c r="H12" i="1"/>
  <c r="G12" i="1"/>
  <c r="G11" i="1" s="1"/>
  <c r="F12" i="1"/>
  <c r="F11" i="1" s="1"/>
  <c r="F85" i="1" s="1"/>
  <c r="E12" i="1"/>
  <c r="D12" i="1"/>
  <c r="C12" i="1"/>
  <c r="C11" i="1" s="1"/>
  <c r="H11" i="1"/>
  <c r="E11" i="1"/>
  <c r="E85" i="1" s="1"/>
  <c r="H85" i="1" s="1"/>
  <c r="C85" i="1" l="1"/>
  <c r="G85" i="1"/>
</calcChain>
</file>

<file path=xl/sharedStrings.xml><?xml version="1.0" encoding="utf-8"?>
<sst xmlns="http://schemas.openxmlformats.org/spreadsheetml/2006/main" count="81" uniqueCount="49">
  <si>
    <t>MUNICIPIO DE DURANGO</t>
  </si>
  <si>
    <t>Estado Analítico del Ejercicio del Presupuesto de Egresos Detallado - LDF</t>
  </si>
  <si>
    <t>Clasificación Funcional (Finalidad y Función)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</si>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</sst>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2" fillId="0" borderId="17" xfId="0" applyNumberFormat="1" applyFont="1" applyBorder="1"/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7" xfId="0" applyNumberFormat="1" applyBorder="1"/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" fontId="3" fillId="0" borderId="17" xfId="1" applyNumberFormat="1" applyFont="1" applyBorder="1" applyAlignment="1">
      <alignment vertical="center"/>
    </xf>
    <xf numFmtId="4" fontId="4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4" fontId="3" fillId="0" borderId="17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" fontId="3" fillId="0" borderId="16" xfId="1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7C5A-9AEE-4BC7-945E-7576A38CADF7}">
  <dimension ref="A1:L92"/>
  <sheetViews>
    <sheetView tabSelected="1" topLeftCell="C4" workbookViewId="0">
      <selection activeCell="I4" sqref="I1:L1048576"/>
    </sheetView>
  </sheetViews>
  <sheetFormatPr baseColWidth="10" defaultRowHeight="15" x14ac:dyDescent="0.25"/>
  <cols>
    <col min="2" max="2" width="53.28515625" customWidth="1"/>
    <col min="3" max="3" width="17" bestFit="1" customWidth="1"/>
    <col min="4" max="4" width="16.85546875" customWidth="1"/>
    <col min="5" max="7" width="16.85546875" bestFit="1" customWidth="1"/>
    <col min="8" max="8" width="18.140625" customWidth="1"/>
  </cols>
  <sheetData>
    <row r="1" spans="1:8" x14ac:dyDescent="0.25">
      <c r="A1" s="1"/>
      <c r="B1" s="38"/>
      <c r="C1" s="38"/>
      <c r="D1" s="38"/>
      <c r="E1" s="38"/>
      <c r="F1" s="38"/>
      <c r="G1" s="38"/>
      <c r="H1" s="38"/>
    </row>
    <row r="2" spans="1:8" ht="15.75" thickBot="1" x14ac:dyDescent="0.3">
      <c r="B2" s="39"/>
      <c r="C2" s="39"/>
      <c r="D2" s="39"/>
      <c r="E2" s="39"/>
      <c r="F2" s="39"/>
      <c r="G2" s="39"/>
      <c r="H2" s="39"/>
    </row>
    <row r="3" spans="1:8" s="2" customFormat="1" ht="12" x14ac:dyDescent="0.2">
      <c r="A3" s="40" t="s">
        <v>0</v>
      </c>
      <c r="B3" s="41"/>
      <c r="C3" s="41"/>
      <c r="D3" s="41"/>
      <c r="E3" s="41"/>
      <c r="F3" s="41"/>
      <c r="G3" s="41"/>
      <c r="H3" s="42"/>
    </row>
    <row r="4" spans="1:8" s="2" customFormat="1" ht="12" x14ac:dyDescent="0.2">
      <c r="A4" s="43" t="s">
        <v>1</v>
      </c>
      <c r="B4" s="44"/>
      <c r="C4" s="44"/>
      <c r="D4" s="44"/>
      <c r="E4" s="44"/>
      <c r="F4" s="44"/>
      <c r="G4" s="44"/>
      <c r="H4" s="45"/>
    </row>
    <row r="5" spans="1:8" s="2" customFormat="1" ht="12" x14ac:dyDescent="0.2">
      <c r="A5" s="43" t="s">
        <v>2</v>
      </c>
      <c r="B5" s="44"/>
      <c r="C5" s="44"/>
      <c r="D5" s="44"/>
      <c r="E5" s="44"/>
      <c r="F5" s="44"/>
      <c r="G5" s="44"/>
      <c r="H5" s="45"/>
    </row>
    <row r="6" spans="1:8" s="2" customFormat="1" ht="12" x14ac:dyDescent="0.2">
      <c r="A6" s="43" t="s">
        <v>3</v>
      </c>
      <c r="B6" s="44"/>
      <c r="C6" s="44"/>
      <c r="D6" s="44"/>
      <c r="E6" s="44"/>
      <c r="F6" s="44"/>
      <c r="G6" s="44"/>
      <c r="H6" s="45"/>
    </row>
    <row r="7" spans="1:8" s="2" customFormat="1" ht="12.75" thickBot="1" x14ac:dyDescent="0.25">
      <c r="A7" s="23" t="s">
        <v>4</v>
      </c>
      <c r="B7" s="24"/>
      <c r="C7" s="24"/>
      <c r="D7" s="24"/>
      <c r="E7" s="24"/>
      <c r="F7" s="24"/>
      <c r="G7" s="24"/>
      <c r="H7" s="25"/>
    </row>
    <row r="8" spans="1:8" s="2" customFormat="1" ht="12.75" thickBot="1" x14ac:dyDescent="0.25">
      <c r="A8" s="26" t="s">
        <v>5</v>
      </c>
      <c r="B8" s="27"/>
      <c r="C8" s="29" t="s">
        <v>6</v>
      </c>
      <c r="D8" s="30"/>
      <c r="E8" s="30"/>
      <c r="F8" s="30"/>
      <c r="G8" s="31"/>
      <c r="H8" s="32" t="s">
        <v>7</v>
      </c>
    </row>
    <row r="9" spans="1:8" s="2" customFormat="1" ht="24.75" thickBot="1" x14ac:dyDescent="0.25">
      <c r="A9" s="23"/>
      <c r="B9" s="28"/>
      <c r="C9" s="3" t="s">
        <v>8</v>
      </c>
      <c r="D9" s="3" t="s">
        <v>9</v>
      </c>
      <c r="E9" s="3" t="s">
        <v>10</v>
      </c>
      <c r="F9" s="4" t="s">
        <v>11</v>
      </c>
      <c r="G9" s="3" t="s">
        <v>12</v>
      </c>
      <c r="H9" s="33"/>
    </row>
    <row r="10" spans="1:8" s="2" customFormat="1" ht="12" x14ac:dyDescent="0.2">
      <c r="A10" s="34"/>
      <c r="B10" s="35"/>
      <c r="C10" s="5"/>
      <c r="D10" s="5"/>
      <c r="E10" s="5"/>
      <c r="F10" s="5"/>
      <c r="G10" s="5"/>
      <c r="H10" s="5"/>
    </row>
    <row r="11" spans="1:8" s="2" customFormat="1" ht="16.5" customHeight="1" x14ac:dyDescent="0.25">
      <c r="A11" s="36" t="s">
        <v>13</v>
      </c>
      <c r="B11" s="37"/>
      <c r="C11" s="6">
        <f>+C12+C22+C31+C42</f>
        <v>2250953730</v>
      </c>
      <c r="D11" s="6">
        <f t="shared" ref="D11:H11" si="0">+D12+D22+D31+D42</f>
        <v>399024767.81</v>
      </c>
      <c r="E11" s="6">
        <f t="shared" si="0"/>
        <v>2649978497.8099999</v>
      </c>
      <c r="F11" s="6">
        <f t="shared" si="0"/>
        <v>1583395686.01</v>
      </c>
      <c r="G11" s="6">
        <f t="shared" si="0"/>
        <v>1514732245.4799998</v>
      </c>
      <c r="H11" s="6">
        <f t="shared" si="0"/>
        <v>1066582811.8000001</v>
      </c>
    </row>
    <row r="12" spans="1:8" s="2" customFormat="1" x14ac:dyDescent="0.25">
      <c r="A12" s="21" t="s">
        <v>14</v>
      </c>
      <c r="B12" s="22"/>
      <c r="C12" s="6">
        <f>SUM(C13:C20)</f>
        <v>1097765620.6499999</v>
      </c>
      <c r="D12" s="6">
        <f>SUM(D13:D20)</f>
        <v>110150412.80000001</v>
      </c>
      <c r="E12" s="6">
        <f>SUM(E13:E20)</f>
        <v>1207916033.45</v>
      </c>
      <c r="F12" s="6">
        <f t="shared" ref="F12:H12" si="1">SUM(F13:F20)</f>
        <v>710644936.52999997</v>
      </c>
      <c r="G12" s="6">
        <f t="shared" si="1"/>
        <v>681461032.14999998</v>
      </c>
      <c r="H12" s="6">
        <f t="shared" si="1"/>
        <v>497271096.92000002</v>
      </c>
    </row>
    <row r="13" spans="1:8" s="2" customFormat="1" x14ac:dyDescent="0.25">
      <c r="A13" s="7"/>
      <c r="B13" s="8" t="s">
        <v>15</v>
      </c>
      <c r="C13" s="9">
        <v>14456771.5</v>
      </c>
      <c r="D13" s="9">
        <v>-70166.710000000006</v>
      </c>
      <c r="E13" s="9">
        <v>14386604.789999999</v>
      </c>
      <c r="F13" s="9">
        <v>7852467.75</v>
      </c>
      <c r="G13" s="9">
        <v>7654555.2199999997</v>
      </c>
      <c r="H13" s="9">
        <v>6534137.04</v>
      </c>
    </row>
    <row r="14" spans="1:8" s="2" customFormat="1" x14ac:dyDescent="0.25">
      <c r="A14" s="7"/>
      <c r="B14" s="8" t="s">
        <v>16</v>
      </c>
      <c r="C14" s="9">
        <v>16504912.210000001</v>
      </c>
      <c r="D14" s="9">
        <v>-1140802.8999999999</v>
      </c>
      <c r="E14" s="9">
        <v>15364109.310000001</v>
      </c>
      <c r="F14" s="9">
        <v>10208460.51</v>
      </c>
      <c r="G14" s="9">
        <v>9810130.4700000007</v>
      </c>
      <c r="H14" s="9">
        <v>5155648.8</v>
      </c>
    </row>
    <row r="15" spans="1:8" s="2" customFormat="1" x14ac:dyDescent="0.25">
      <c r="A15" s="7"/>
      <c r="B15" s="8" t="s">
        <v>17</v>
      </c>
      <c r="C15" s="9">
        <v>204338586.69999999</v>
      </c>
      <c r="D15" s="9">
        <v>51032041.149999999</v>
      </c>
      <c r="E15" s="9">
        <v>255370627.84999999</v>
      </c>
      <c r="F15" s="9">
        <v>184670077.34999999</v>
      </c>
      <c r="G15" s="9">
        <v>174430511.28999999</v>
      </c>
      <c r="H15" s="9">
        <v>70700550.5</v>
      </c>
    </row>
    <row r="16" spans="1:8" s="2" customFormat="1" x14ac:dyDescent="0.25">
      <c r="A16" s="7"/>
      <c r="B16" s="8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2" customFormat="1" x14ac:dyDescent="0.25">
      <c r="A17" s="7"/>
      <c r="B17" s="8" t="s">
        <v>19</v>
      </c>
      <c r="C17" s="9">
        <v>518162297.98000002</v>
      </c>
      <c r="D17" s="9">
        <v>119125214.92</v>
      </c>
      <c r="E17" s="9">
        <v>637287512.89999998</v>
      </c>
      <c r="F17" s="9">
        <v>406630779.99000001</v>
      </c>
      <c r="G17" s="9">
        <v>401113914.69999999</v>
      </c>
      <c r="H17" s="9">
        <v>230656732.91</v>
      </c>
    </row>
    <row r="18" spans="1:8" s="2" customFormat="1" x14ac:dyDescent="0.25">
      <c r="A18" s="7"/>
      <c r="B18" s="8" t="s">
        <v>20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2" customFormat="1" x14ac:dyDescent="0.25">
      <c r="A19" s="7"/>
      <c r="B19" s="8" t="s">
        <v>21</v>
      </c>
      <c r="C19" s="9">
        <v>306627514.45999998</v>
      </c>
      <c r="D19" s="9">
        <v>-57529978.100000001</v>
      </c>
      <c r="E19" s="9">
        <v>249097536.36000001</v>
      </c>
      <c r="F19" s="9">
        <v>81002261.920000002</v>
      </c>
      <c r="G19" s="9">
        <v>69379413.079999998</v>
      </c>
      <c r="H19" s="9">
        <v>168095274.44</v>
      </c>
    </row>
    <row r="20" spans="1:8" s="2" customFormat="1" x14ac:dyDescent="0.25">
      <c r="A20" s="7"/>
      <c r="B20" s="8" t="s">
        <v>22</v>
      </c>
      <c r="C20" s="9">
        <v>37675537.799999997</v>
      </c>
      <c r="D20" s="9">
        <v>-1265895.56</v>
      </c>
      <c r="E20" s="9">
        <v>36409642.240000002</v>
      </c>
      <c r="F20" s="9">
        <v>20280889.010000002</v>
      </c>
      <c r="G20" s="9">
        <v>19072507.390000001</v>
      </c>
      <c r="H20" s="9">
        <v>16128753.23</v>
      </c>
    </row>
    <row r="21" spans="1:8" s="2" customFormat="1" x14ac:dyDescent="0.25">
      <c r="A21" s="10"/>
      <c r="B21" s="11"/>
      <c r="C21" s="9"/>
      <c r="D21" s="9"/>
      <c r="E21" s="9"/>
      <c r="F21" s="9"/>
      <c r="G21" s="9"/>
      <c r="H21" s="9"/>
    </row>
    <row r="22" spans="1:8" s="2" customFormat="1" x14ac:dyDescent="0.25">
      <c r="A22" s="21" t="s">
        <v>23</v>
      </c>
      <c r="B22" s="22"/>
      <c r="C22" s="6">
        <f>SUM(C23:C29)</f>
        <v>955214777.06999993</v>
      </c>
      <c r="D22" s="6">
        <f t="shared" ref="D22:H22" si="2">SUM(D23:D29)</f>
        <v>263386785.31999999</v>
      </c>
      <c r="E22" s="6">
        <f t="shared" si="2"/>
        <v>1218601562.3900001</v>
      </c>
      <c r="F22" s="6">
        <f t="shared" si="2"/>
        <v>694245419.12000012</v>
      </c>
      <c r="G22" s="6">
        <f t="shared" si="2"/>
        <v>657963317.74999988</v>
      </c>
      <c r="H22" s="6">
        <f t="shared" si="2"/>
        <v>524356143.26999998</v>
      </c>
    </row>
    <row r="23" spans="1:8" s="2" customFormat="1" x14ac:dyDescent="0.25">
      <c r="A23" s="7"/>
      <c r="B23" s="8" t="s">
        <v>24</v>
      </c>
      <c r="C23" s="9">
        <v>200281629.88</v>
      </c>
      <c r="D23" s="9">
        <v>23149441.66</v>
      </c>
      <c r="E23" s="9">
        <v>223431071.53999999</v>
      </c>
      <c r="F23" s="9">
        <v>131890106.86</v>
      </c>
      <c r="G23" s="9">
        <v>126309996.91</v>
      </c>
      <c r="H23" s="9">
        <v>91540964.680000007</v>
      </c>
    </row>
    <row r="24" spans="1:8" s="2" customFormat="1" x14ac:dyDescent="0.25">
      <c r="A24" s="7"/>
      <c r="B24" s="8" t="s">
        <v>25</v>
      </c>
      <c r="C24" s="9">
        <v>560432415.88999999</v>
      </c>
      <c r="D24" s="9">
        <v>212016813.56999999</v>
      </c>
      <c r="E24" s="9">
        <v>772449229.46000004</v>
      </c>
      <c r="F24" s="9">
        <v>413205881.32999998</v>
      </c>
      <c r="G24" s="9">
        <v>393051424.11000001</v>
      </c>
      <c r="H24" s="9">
        <v>359243348.13</v>
      </c>
    </row>
    <row r="25" spans="1:8" s="2" customFormat="1" x14ac:dyDescent="0.25">
      <c r="A25" s="7"/>
      <c r="B25" s="8" t="s">
        <v>26</v>
      </c>
      <c r="C25" s="9">
        <v>94981421.609999999</v>
      </c>
      <c r="D25" s="9">
        <v>12188839.140000001</v>
      </c>
      <c r="E25" s="9">
        <v>107170260.75</v>
      </c>
      <c r="F25" s="9">
        <v>61786242.490000002</v>
      </c>
      <c r="G25" s="9">
        <v>60036120.549999997</v>
      </c>
      <c r="H25" s="9">
        <v>45384018.259999998</v>
      </c>
    </row>
    <row r="26" spans="1:8" s="2" customFormat="1" x14ac:dyDescent="0.25">
      <c r="A26" s="7"/>
      <c r="B26" s="8" t="s">
        <v>27</v>
      </c>
      <c r="C26" s="9">
        <v>63194653.299999997</v>
      </c>
      <c r="D26" s="9">
        <v>4142157.59</v>
      </c>
      <c r="E26" s="9">
        <v>67336810.890000001</v>
      </c>
      <c r="F26" s="9">
        <v>57389325.859999999</v>
      </c>
      <c r="G26" s="9">
        <v>51183624.859999999</v>
      </c>
      <c r="H26" s="9">
        <v>9947485.0299999993</v>
      </c>
    </row>
    <row r="27" spans="1:8" s="2" customFormat="1" x14ac:dyDescent="0.25">
      <c r="A27" s="7"/>
      <c r="B27" s="8" t="s">
        <v>28</v>
      </c>
      <c r="C27" s="9">
        <v>28379368.370000001</v>
      </c>
      <c r="D27" s="9">
        <v>10656838.23</v>
      </c>
      <c r="E27" s="9">
        <v>39036206.600000001</v>
      </c>
      <c r="F27" s="9">
        <v>22631928.440000001</v>
      </c>
      <c r="G27" s="9">
        <v>20414016.420000002</v>
      </c>
      <c r="H27" s="9">
        <v>16404278.16</v>
      </c>
    </row>
    <row r="28" spans="1:8" s="2" customFormat="1" x14ac:dyDescent="0.25">
      <c r="A28" s="7"/>
      <c r="B28" s="8" t="s">
        <v>29</v>
      </c>
      <c r="C28" s="9">
        <v>419623</v>
      </c>
      <c r="D28" s="9">
        <v>61517.65</v>
      </c>
      <c r="E28" s="9">
        <v>481140.65</v>
      </c>
      <c r="F28" s="9">
        <v>122805.69</v>
      </c>
      <c r="G28" s="9">
        <v>117521.29</v>
      </c>
      <c r="H28" s="9">
        <v>358334.96</v>
      </c>
    </row>
    <row r="29" spans="1:8" s="2" customFormat="1" x14ac:dyDescent="0.25">
      <c r="A29" s="7"/>
      <c r="B29" s="8" t="s">
        <v>30</v>
      </c>
      <c r="C29" s="9">
        <v>7525665.0199999996</v>
      </c>
      <c r="D29" s="9">
        <v>1171177.48</v>
      </c>
      <c r="E29" s="9">
        <v>8696842.5</v>
      </c>
      <c r="F29" s="9">
        <v>7219128.4500000002</v>
      </c>
      <c r="G29" s="9">
        <v>6850613.6100000003</v>
      </c>
      <c r="H29" s="9">
        <v>1477714.05</v>
      </c>
    </row>
    <row r="30" spans="1:8" s="2" customFormat="1" x14ac:dyDescent="0.25">
      <c r="A30" s="10"/>
      <c r="B30" s="11"/>
      <c r="C30" s="9"/>
      <c r="D30" s="9"/>
      <c r="E30" s="9"/>
      <c r="F30" s="9"/>
      <c r="G30" s="9"/>
      <c r="H30" s="9"/>
    </row>
    <row r="31" spans="1:8" s="2" customFormat="1" x14ac:dyDescent="0.25">
      <c r="A31" s="21" t="s">
        <v>31</v>
      </c>
      <c r="B31" s="22"/>
      <c r="C31" s="6">
        <f>SUM(C32:C40)</f>
        <v>68923040.25</v>
      </c>
      <c r="D31" s="6">
        <f t="shared" ref="D31:H31" si="3">SUM(D32:D40)</f>
        <v>9461446.3500000015</v>
      </c>
      <c r="E31" s="6">
        <f t="shared" si="3"/>
        <v>78384486.599999994</v>
      </c>
      <c r="F31" s="6">
        <f t="shared" si="3"/>
        <v>54218223.869999997</v>
      </c>
      <c r="G31" s="6">
        <f t="shared" si="3"/>
        <v>51020789.090000004</v>
      </c>
      <c r="H31" s="6">
        <f t="shared" si="3"/>
        <v>24166262.73</v>
      </c>
    </row>
    <row r="32" spans="1:8" s="2" customFormat="1" x14ac:dyDescent="0.25">
      <c r="A32" s="7"/>
      <c r="B32" s="8" t="s">
        <v>32</v>
      </c>
      <c r="C32" s="9">
        <v>13495811.98</v>
      </c>
      <c r="D32" s="9">
        <v>5210175.3600000003</v>
      </c>
      <c r="E32" s="9">
        <v>18705987.34</v>
      </c>
      <c r="F32" s="9">
        <v>9980175.8900000006</v>
      </c>
      <c r="G32" s="9">
        <v>9680391.1199999992</v>
      </c>
      <c r="H32" s="9">
        <v>8725811.4499999993</v>
      </c>
    </row>
    <row r="33" spans="1:12" s="2" customFormat="1" x14ac:dyDescent="0.25">
      <c r="A33" s="7"/>
      <c r="B33" s="8" t="s">
        <v>33</v>
      </c>
      <c r="C33" s="9">
        <v>15869018.1</v>
      </c>
      <c r="D33" s="9">
        <v>2774539.42</v>
      </c>
      <c r="E33" s="9">
        <v>18643557.52</v>
      </c>
      <c r="F33" s="9">
        <v>9938299.9000000004</v>
      </c>
      <c r="G33" s="9">
        <v>9422252.5899999999</v>
      </c>
      <c r="H33" s="9">
        <v>8705257.6199999992</v>
      </c>
    </row>
    <row r="34" spans="1:12" s="2" customFormat="1" x14ac:dyDescent="0.25">
      <c r="A34" s="7"/>
      <c r="B34" s="8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12" s="2" customFormat="1" x14ac:dyDescent="0.25">
      <c r="A35" s="7"/>
      <c r="B35" s="8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12" s="2" customFormat="1" x14ac:dyDescent="0.25">
      <c r="A36" s="7"/>
      <c r="B36" s="8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12" s="2" customFormat="1" x14ac:dyDescent="0.25">
      <c r="A37" s="7"/>
      <c r="B37" s="8" t="s">
        <v>37</v>
      </c>
      <c r="C37" s="9">
        <v>30057941.719999999</v>
      </c>
      <c r="D37" s="9">
        <v>202346.53</v>
      </c>
      <c r="E37" s="9">
        <v>30260288.25</v>
      </c>
      <c r="F37" s="9">
        <v>26060586.539999999</v>
      </c>
      <c r="G37" s="9">
        <v>24074783.030000001</v>
      </c>
      <c r="H37" s="9">
        <v>4199701.71</v>
      </c>
    </row>
    <row r="38" spans="1:12" s="2" customFormat="1" x14ac:dyDescent="0.25">
      <c r="A38" s="7"/>
      <c r="B38" s="8" t="s">
        <v>38</v>
      </c>
      <c r="C38" s="9">
        <v>9500268.4499999993</v>
      </c>
      <c r="D38" s="9">
        <v>1274385.04</v>
      </c>
      <c r="E38" s="9">
        <v>10774653.49</v>
      </c>
      <c r="F38" s="9">
        <v>8239161.54</v>
      </c>
      <c r="G38" s="9">
        <v>7843362.3499999996</v>
      </c>
      <c r="H38" s="9">
        <v>2535491.9500000002</v>
      </c>
    </row>
    <row r="39" spans="1:12" s="2" customFormat="1" x14ac:dyDescent="0.25">
      <c r="A39" s="7"/>
      <c r="B39" s="8" t="s">
        <v>39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12" s="2" customFormat="1" x14ac:dyDescent="0.25">
      <c r="A40" s="7"/>
      <c r="B40" s="8" t="s">
        <v>40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12" s="2" customFormat="1" ht="12" x14ac:dyDescent="0.2">
      <c r="A41" s="10"/>
      <c r="B41" s="11"/>
      <c r="C41" s="12"/>
      <c r="D41" s="12"/>
      <c r="E41" s="12"/>
      <c r="F41" s="12"/>
      <c r="G41" s="12"/>
      <c r="H41" s="12"/>
    </row>
    <row r="42" spans="1:12" s="2" customFormat="1" ht="12" x14ac:dyDescent="0.2">
      <c r="A42" s="21" t="s">
        <v>41</v>
      </c>
      <c r="B42" s="22"/>
      <c r="C42" s="12">
        <f>SUM(C43:C46)</f>
        <v>129050292.03</v>
      </c>
      <c r="D42" s="12">
        <f t="shared" ref="D42:H42" si="4">SUM(D43:D46)</f>
        <v>16026123.34</v>
      </c>
      <c r="E42" s="12">
        <f t="shared" si="4"/>
        <v>145076415.37</v>
      </c>
      <c r="F42" s="12">
        <f t="shared" si="4"/>
        <v>124287106.48999999</v>
      </c>
      <c r="G42" s="12">
        <f t="shared" si="4"/>
        <v>124287106.48999999</v>
      </c>
      <c r="H42" s="12">
        <f t="shared" si="4"/>
        <v>20789308.879999999</v>
      </c>
      <c r="I42" s="12"/>
      <c r="L42" s="13"/>
    </row>
    <row r="43" spans="1:12" s="2" customFormat="1" ht="24" x14ac:dyDescent="0.25">
      <c r="A43" s="7"/>
      <c r="B43" s="14" t="s">
        <v>42</v>
      </c>
      <c r="C43" s="9">
        <v>129050292.03</v>
      </c>
      <c r="D43" s="9">
        <v>7611065.5599999996</v>
      </c>
      <c r="E43" s="9">
        <v>136661357.59</v>
      </c>
      <c r="F43" s="9">
        <v>124287106.48999999</v>
      </c>
      <c r="G43" s="9">
        <v>124287106.48999999</v>
      </c>
      <c r="H43" s="9">
        <v>12374251.1</v>
      </c>
    </row>
    <row r="44" spans="1:12" s="2" customFormat="1" ht="24" x14ac:dyDescent="0.25">
      <c r="A44" s="7"/>
      <c r="B44" s="14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12" s="2" customFormat="1" x14ac:dyDescent="0.25">
      <c r="A45" s="7"/>
      <c r="B45" s="8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12" s="2" customFormat="1" x14ac:dyDescent="0.25">
      <c r="A46" s="7"/>
      <c r="B46" s="8" t="s">
        <v>45</v>
      </c>
      <c r="C46" s="9">
        <v>0</v>
      </c>
      <c r="D46" s="9">
        <v>8415057.7799999993</v>
      </c>
      <c r="E46" s="9">
        <v>8415057.7799999993</v>
      </c>
      <c r="F46" s="9">
        <v>0</v>
      </c>
      <c r="G46" s="9">
        <v>0</v>
      </c>
      <c r="H46" s="9">
        <v>8415057.7799999993</v>
      </c>
    </row>
    <row r="47" spans="1:12" s="2" customFormat="1" ht="12" x14ac:dyDescent="0.2">
      <c r="A47" s="10"/>
      <c r="B47" s="11"/>
      <c r="C47" s="12"/>
      <c r="D47" s="12"/>
      <c r="E47" s="12"/>
      <c r="F47" s="12"/>
      <c r="G47" s="12"/>
      <c r="H47" s="12"/>
    </row>
    <row r="48" spans="1:12" s="2" customFormat="1" ht="12" x14ac:dyDescent="0.2">
      <c r="A48" s="21" t="s">
        <v>46</v>
      </c>
      <c r="B48" s="22"/>
      <c r="C48" s="12">
        <f>+C49+C59+C68+C79</f>
        <v>623763089</v>
      </c>
      <c r="D48" s="12">
        <f>+D49+D59+D68+D79</f>
        <v>166370612.47</v>
      </c>
      <c r="E48" s="12">
        <f>+E49+E59+E68+E79</f>
        <v>790133701.46999991</v>
      </c>
      <c r="F48" s="12">
        <f>+F49+F59+F68+F79</f>
        <v>587426182.87</v>
      </c>
      <c r="G48" s="12">
        <f>+G49+G59+G68+G79</f>
        <v>569887243.6099999</v>
      </c>
      <c r="H48" s="12">
        <f t="shared" ref="H48:H68" si="5">E48-F48</f>
        <v>202707518.5999999</v>
      </c>
    </row>
    <row r="49" spans="1:8" s="2" customFormat="1" ht="12" x14ac:dyDescent="0.2">
      <c r="A49" s="21" t="s">
        <v>14</v>
      </c>
      <c r="B49" s="22"/>
      <c r="C49" s="12">
        <f>SUM(C50:C57)</f>
        <v>351278296.19</v>
      </c>
      <c r="D49" s="12">
        <f>SUM(D50:D57)</f>
        <v>92141501.429999992</v>
      </c>
      <c r="E49" s="12">
        <f>SUM(E50:E57)</f>
        <v>443419797.62</v>
      </c>
      <c r="F49" s="12">
        <f>SUM(F50:F57)</f>
        <v>311153742.69</v>
      </c>
      <c r="G49" s="12">
        <f>SUM(G50:G57)</f>
        <v>306884376.92999995</v>
      </c>
      <c r="H49" s="12">
        <f t="shared" si="5"/>
        <v>132266054.93000001</v>
      </c>
    </row>
    <row r="50" spans="1:8" s="2" customFormat="1" x14ac:dyDescent="0.25">
      <c r="A50" s="7"/>
      <c r="B50" s="8" t="s">
        <v>15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s="2" customFormat="1" x14ac:dyDescent="0.25">
      <c r="A51" s="7"/>
      <c r="B51" s="8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s="2" customFormat="1" x14ac:dyDescent="0.25">
      <c r="A52" s="7"/>
      <c r="B52" s="8" t="s">
        <v>17</v>
      </c>
      <c r="C52" s="9">
        <v>0</v>
      </c>
      <c r="D52" s="9">
        <v>158716.65</v>
      </c>
      <c r="E52" s="9">
        <v>158716.65</v>
      </c>
      <c r="F52" s="9">
        <v>159976.60999999999</v>
      </c>
      <c r="G52" s="9">
        <v>159976.60999999999</v>
      </c>
      <c r="H52" s="9">
        <v>-1259.96</v>
      </c>
    </row>
    <row r="53" spans="1:8" s="2" customFormat="1" x14ac:dyDescent="0.25">
      <c r="A53" s="7"/>
      <c r="B53" s="8" t="s">
        <v>18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s="2" customFormat="1" x14ac:dyDescent="0.25">
      <c r="A54" s="7"/>
      <c r="B54" s="8" t="s">
        <v>19</v>
      </c>
      <c r="C54" s="9">
        <v>200000</v>
      </c>
      <c r="D54" s="9">
        <v>-197538.91</v>
      </c>
      <c r="E54" s="9">
        <v>2461.09</v>
      </c>
      <c r="F54" s="9">
        <v>2461.09</v>
      </c>
      <c r="G54" s="9">
        <v>2461.09</v>
      </c>
      <c r="H54" s="9">
        <v>0</v>
      </c>
    </row>
    <row r="55" spans="1:8" s="2" customFormat="1" x14ac:dyDescent="0.25">
      <c r="A55" s="7"/>
      <c r="B55" s="8" t="s">
        <v>20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s="2" customFormat="1" x14ac:dyDescent="0.25">
      <c r="A56" s="7"/>
      <c r="B56" s="8" t="s">
        <v>21</v>
      </c>
      <c r="C56" s="9">
        <v>351078296.19</v>
      </c>
      <c r="D56" s="9">
        <v>92171695.920000002</v>
      </c>
      <c r="E56" s="9">
        <v>443249992.11000001</v>
      </c>
      <c r="F56" s="9">
        <v>310982677.22000003</v>
      </c>
      <c r="G56" s="9">
        <v>306713311.45999998</v>
      </c>
      <c r="H56" s="9">
        <v>132267314.89</v>
      </c>
    </row>
    <row r="57" spans="1:8" s="2" customFormat="1" x14ac:dyDescent="0.25">
      <c r="A57" s="7"/>
      <c r="B57" s="8" t="s">
        <v>22</v>
      </c>
      <c r="C57" s="9">
        <v>0</v>
      </c>
      <c r="D57" s="9">
        <v>8627.77</v>
      </c>
      <c r="E57" s="9">
        <v>8627.77</v>
      </c>
      <c r="F57" s="9">
        <v>8627.77</v>
      </c>
      <c r="G57" s="9">
        <v>8627.77</v>
      </c>
      <c r="H57" s="9">
        <v>0</v>
      </c>
    </row>
    <row r="58" spans="1:8" s="2" customFormat="1" ht="12" x14ac:dyDescent="0.2">
      <c r="A58" s="10"/>
      <c r="B58" s="11"/>
      <c r="C58" s="12"/>
      <c r="D58" s="12"/>
      <c r="E58" s="12"/>
      <c r="F58" s="12"/>
      <c r="G58" s="12"/>
      <c r="H58" s="12"/>
    </row>
    <row r="59" spans="1:8" s="2" customFormat="1" ht="12" x14ac:dyDescent="0.2">
      <c r="A59" s="21" t="s">
        <v>23</v>
      </c>
      <c r="B59" s="22"/>
      <c r="C59" s="12">
        <f>SUM(C60:C66)</f>
        <v>272484792.81</v>
      </c>
      <c r="D59" s="12">
        <f>SUM(D60:D66)</f>
        <v>47046411.82</v>
      </c>
      <c r="E59" s="12">
        <f t="shared" ref="E59:G59" si="6">SUM(E60:E66)</f>
        <v>319531204.63</v>
      </c>
      <c r="F59" s="12">
        <f t="shared" si="6"/>
        <v>251794539.49000001</v>
      </c>
      <c r="G59" s="12">
        <f t="shared" si="6"/>
        <v>238524965.99000001</v>
      </c>
      <c r="H59" s="12">
        <f t="shared" si="5"/>
        <v>67736665.139999986</v>
      </c>
    </row>
    <row r="60" spans="1:8" s="2" customFormat="1" x14ac:dyDescent="0.25">
      <c r="A60" s="7"/>
      <c r="B60" s="8" t="s">
        <v>24</v>
      </c>
      <c r="C60" s="9">
        <v>159147835.71000001</v>
      </c>
      <c r="D60" s="9">
        <f>34010700.52+0.4</f>
        <v>34010700.920000002</v>
      </c>
      <c r="E60" s="9">
        <f>193158536.23+0.4</f>
        <v>193158536.63</v>
      </c>
      <c r="F60" s="9">
        <v>170915222.22</v>
      </c>
      <c r="G60" s="9">
        <v>159260774.59999999</v>
      </c>
      <c r="H60" s="9">
        <f>22243314.01+0.4</f>
        <v>22243314.41</v>
      </c>
    </row>
    <row r="61" spans="1:8" s="2" customFormat="1" x14ac:dyDescent="0.25">
      <c r="A61" s="7"/>
      <c r="B61" s="8" t="s">
        <v>25</v>
      </c>
      <c r="C61" s="9">
        <v>113269452.79000001</v>
      </c>
      <c r="D61" s="9">
        <v>11819780.08</v>
      </c>
      <c r="E61" s="9">
        <v>125089232.87</v>
      </c>
      <c r="F61" s="9">
        <v>80737103.140000001</v>
      </c>
      <c r="G61" s="9">
        <v>79121977.260000005</v>
      </c>
      <c r="H61" s="9">
        <v>44352129.729999997</v>
      </c>
    </row>
    <row r="62" spans="1:8" s="2" customFormat="1" x14ac:dyDescent="0.25">
      <c r="A62" s="7"/>
      <c r="B62" s="8" t="s">
        <v>26</v>
      </c>
      <c r="C62" s="9">
        <v>67504.31</v>
      </c>
      <c r="D62" s="9">
        <v>74709.820000000007</v>
      </c>
      <c r="E62" s="9">
        <v>142214.13</v>
      </c>
      <c r="F62" s="9">
        <v>142214.13</v>
      </c>
      <c r="G62" s="9">
        <v>142214.13</v>
      </c>
      <c r="H62" s="9">
        <v>0</v>
      </c>
    </row>
    <row r="63" spans="1:8" s="2" customFormat="1" x14ac:dyDescent="0.25">
      <c r="A63" s="7"/>
      <c r="B63" s="8" t="s">
        <v>27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s="2" customFormat="1" x14ac:dyDescent="0.25">
      <c r="A64" s="7"/>
      <c r="B64" s="8" t="s">
        <v>28</v>
      </c>
      <c r="C64" s="9">
        <v>0</v>
      </c>
      <c r="D64" s="9">
        <v>1141221</v>
      </c>
      <c r="E64" s="9">
        <v>1141221</v>
      </c>
      <c r="F64" s="9">
        <v>0</v>
      </c>
      <c r="G64" s="9">
        <v>0</v>
      </c>
      <c r="H64" s="9">
        <v>1141221</v>
      </c>
    </row>
    <row r="65" spans="1:8" s="2" customFormat="1" x14ac:dyDescent="0.25">
      <c r="A65" s="7"/>
      <c r="B65" s="8" t="s">
        <v>29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s="2" customFormat="1" x14ac:dyDescent="0.25">
      <c r="A66" s="7"/>
      <c r="B66" s="8" t="s">
        <v>30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s="2" customFormat="1" ht="12" x14ac:dyDescent="0.2">
      <c r="A67" s="10"/>
      <c r="B67" s="11"/>
      <c r="C67" s="12"/>
      <c r="D67" s="12"/>
      <c r="E67" s="12"/>
      <c r="F67" s="12" t="s">
        <v>47</v>
      </c>
      <c r="G67" s="12"/>
      <c r="H67" s="12"/>
    </row>
    <row r="68" spans="1:8" s="2" customFormat="1" ht="12" x14ac:dyDescent="0.2">
      <c r="A68" s="21" t="s">
        <v>31</v>
      </c>
      <c r="B68" s="22"/>
      <c r="C68" s="12">
        <f>SUM(C69:C77)</f>
        <v>0</v>
      </c>
      <c r="D68" s="12">
        <f>SUM(D69:D77)</f>
        <v>134713.92000000001</v>
      </c>
      <c r="E68" s="12">
        <f>SUM(E69:E77)</f>
        <v>134713.92000000001</v>
      </c>
      <c r="F68" s="12">
        <f>SUM(F69:F77)</f>
        <v>134713.92000000001</v>
      </c>
      <c r="G68" s="12">
        <f>SUM(G69:G77)</f>
        <v>134713.92000000001</v>
      </c>
      <c r="H68" s="12">
        <f t="shared" si="5"/>
        <v>0</v>
      </c>
    </row>
    <row r="69" spans="1:8" s="2" customFormat="1" x14ac:dyDescent="0.25">
      <c r="A69" s="7"/>
      <c r="B69" s="8" t="s">
        <v>32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s="2" customFormat="1" x14ac:dyDescent="0.25">
      <c r="A70" s="7"/>
      <c r="B70" s="8" t="s">
        <v>33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s="2" customFormat="1" x14ac:dyDescent="0.25">
      <c r="A71" s="7"/>
      <c r="B71" s="8" t="s">
        <v>34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s="2" customFormat="1" x14ac:dyDescent="0.25">
      <c r="A72" s="7"/>
      <c r="B72" s="8" t="s">
        <v>35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s="2" customFormat="1" x14ac:dyDescent="0.25">
      <c r="A73" s="7"/>
      <c r="B73" s="8" t="s">
        <v>36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s="2" customFormat="1" x14ac:dyDescent="0.25">
      <c r="A74" s="7"/>
      <c r="B74" s="8" t="s">
        <v>37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s="2" customFormat="1" x14ac:dyDescent="0.25">
      <c r="A75" s="7"/>
      <c r="B75" s="8" t="s">
        <v>38</v>
      </c>
      <c r="C75" s="9">
        <v>0</v>
      </c>
      <c r="D75" s="9">
        <v>134713.92000000001</v>
      </c>
      <c r="E75" s="9">
        <v>134713.92000000001</v>
      </c>
      <c r="F75" s="9">
        <v>134713.92000000001</v>
      </c>
      <c r="G75" s="9">
        <v>134713.92000000001</v>
      </c>
      <c r="H75" s="9">
        <v>0</v>
      </c>
    </row>
    <row r="76" spans="1:8" s="2" customFormat="1" x14ac:dyDescent="0.25">
      <c r="A76" s="7"/>
      <c r="B76" s="8" t="s">
        <v>39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s="2" customFormat="1" x14ac:dyDescent="0.25">
      <c r="A77" s="7"/>
      <c r="B77" s="8" t="s">
        <v>40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s="2" customFormat="1" x14ac:dyDescent="0.25">
      <c r="A78" s="10"/>
      <c r="B78" s="11"/>
      <c r="C78" s="9"/>
      <c r="D78" s="9"/>
      <c r="E78" s="9"/>
      <c r="F78" s="9"/>
      <c r="G78" s="9"/>
      <c r="H78" s="9"/>
    </row>
    <row r="79" spans="1:8" s="2" customFormat="1" ht="12" x14ac:dyDescent="0.2">
      <c r="A79" s="21" t="s">
        <v>41</v>
      </c>
      <c r="B79" s="22"/>
      <c r="C79" s="12">
        <f>SUM(C80:C83)</f>
        <v>0</v>
      </c>
      <c r="D79" s="12">
        <f>SUM(D80:D83)</f>
        <v>27047985.300000001</v>
      </c>
      <c r="E79" s="12">
        <f>SUM(E80:E83)</f>
        <v>27047985.300000001</v>
      </c>
      <c r="F79" s="12">
        <f>SUM(F80:F83)</f>
        <v>24343186.77</v>
      </c>
      <c r="G79" s="12">
        <f>SUM(G80:G83)</f>
        <v>24343186.77</v>
      </c>
      <c r="H79" s="12">
        <f t="shared" ref="H79:H85" si="7">E79-F79</f>
        <v>2704798.5300000012</v>
      </c>
    </row>
    <row r="80" spans="1:8" s="2" customFormat="1" ht="24" x14ac:dyDescent="0.25">
      <c r="A80" s="7"/>
      <c r="B80" s="14" t="s">
        <v>42</v>
      </c>
      <c r="C80" s="9">
        <v>0</v>
      </c>
      <c r="D80" s="9">
        <v>27047985.300000001</v>
      </c>
      <c r="E80" s="9">
        <v>27047985.300000001</v>
      </c>
      <c r="F80" s="9">
        <v>24343186.77</v>
      </c>
      <c r="G80" s="9">
        <v>24343186.77</v>
      </c>
      <c r="H80" s="9">
        <v>2704798.53</v>
      </c>
    </row>
    <row r="81" spans="1:8" s="2" customFormat="1" ht="24" x14ac:dyDescent="0.25">
      <c r="A81" s="7"/>
      <c r="B81" s="14" t="s">
        <v>43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s="2" customFormat="1" x14ac:dyDescent="0.25">
      <c r="A82" s="7"/>
      <c r="B82" s="14" t="s">
        <v>44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s="2" customFormat="1" x14ac:dyDescent="0.25">
      <c r="A83" s="7"/>
      <c r="B83" s="14" t="s">
        <v>45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f t="shared" si="7"/>
        <v>0</v>
      </c>
    </row>
    <row r="84" spans="1:8" s="2" customFormat="1" ht="12" x14ac:dyDescent="0.2">
      <c r="A84" s="10"/>
      <c r="B84" s="11"/>
      <c r="C84" s="15"/>
      <c r="D84" s="15"/>
      <c r="E84" s="15"/>
      <c r="F84" s="15"/>
      <c r="G84" s="15"/>
      <c r="H84" s="15"/>
    </row>
    <row r="85" spans="1:8" s="2" customFormat="1" ht="12" x14ac:dyDescent="0.2">
      <c r="A85" s="21" t="s">
        <v>48</v>
      </c>
      <c r="B85" s="22"/>
      <c r="C85" s="16">
        <f>+C11+C48</f>
        <v>2874716819</v>
      </c>
      <c r="D85" s="16">
        <f>+D11+D48</f>
        <v>565395380.27999997</v>
      </c>
      <c r="E85" s="16">
        <f>+E11+E48</f>
        <v>3440112199.2799997</v>
      </c>
      <c r="F85" s="16">
        <f>+F11+F48</f>
        <v>2170821868.8800001</v>
      </c>
      <c r="G85" s="16">
        <f>+G11+G48</f>
        <v>2084619489.0899997</v>
      </c>
      <c r="H85" s="16">
        <f t="shared" si="7"/>
        <v>1269290330.3999996</v>
      </c>
    </row>
    <row r="86" spans="1:8" s="2" customFormat="1" ht="12.75" thickBot="1" x14ac:dyDescent="0.25">
      <c r="A86" s="17"/>
      <c r="B86" s="18"/>
      <c r="C86" s="19"/>
      <c r="D86" s="19"/>
      <c r="E86" s="19"/>
      <c r="F86" s="19"/>
      <c r="G86" s="19"/>
      <c r="H86" s="19"/>
    </row>
    <row r="87" spans="1:8" s="2" customFormat="1" ht="12" x14ac:dyDescent="0.2">
      <c r="A87" s="1"/>
    </row>
    <row r="92" spans="1:8" x14ac:dyDescent="0.25">
      <c r="C92" s="20"/>
      <c r="D92" s="20"/>
      <c r="E92" s="20"/>
      <c r="F92" s="20"/>
      <c r="G92" s="20"/>
      <c r="H92" s="20"/>
    </row>
  </sheetData>
  <mergeCells count="22">
    <mergeCell ref="A11:B11"/>
    <mergeCell ref="B1:H1"/>
    <mergeCell ref="B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59:B59"/>
    <mergeCell ref="A68:B68"/>
    <mergeCell ref="A79:B79"/>
    <mergeCell ref="A85:B85"/>
    <mergeCell ref="A12:B12"/>
    <mergeCell ref="A22:B22"/>
    <mergeCell ref="A31:B31"/>
    <mergeCell ref="A42:B42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2023-10-24T18:52:50Z</cp:lastPrinted>
  <dcterms:created xsi:type="dcterms:W3CDTF">2023-10-24T17:54:14Z</dcterms:created>
  <dcterms:modified xsi:type="dcterms:W3CDTF">2023-10-24T18:53:07Z</dcterms:modified>
</cp:coreProperties>
</file>