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3 er Trimestre\"/>
    </mc:Choice>
  </mc:AlternateContent>
  <xr:revisionPtr revIDLastSave="0" documentId="8_{10DBE77C-5CB3-4C38-BA55-B42D268FB46B}" xr6:coauthVersionLast="36" xr6:coauthVersionMax="36" xr10:uidLastSave="{00000000-0000-0000-0000-000000000000}"/>
  <bookViews>
    <workbookView xWindow="0" yWindow="0" windowWidth="21600" windowHeight="9225" xr2:uid="{89B39DAF-9CDC-4DE6-8B5E-A7F740439DF8}"/>
  </bookViews>
  <sheets>
    <sheet name="LDF F6c) FUNC" sheetId="1" r:id="rId1"/>
  </sheets>
  <externalReferences>
    <externalReference r:id="rId2"/>
  </externalReferences>
  <definedNames>
    <definedName name="_xlnm.Print_Area" localSheetId="0">'LDF F6c) FUNC'!$A$1:$H$86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G94" i="1"/>
  <c r="F94" i="1"/>
  <c r="F95" i="1" s="1"/>
  <c r="E94" i="1"/>
  <c r="D94" i="1"/>
  <c r="D95" i="1" s="1"/>
  <c r="C94" i="1"/>
  <c r="H92" i="1"/>
  <c r="G92" i="1"/>
  <c r="F92" i="1"/>
  <c r="E92" i="1"/>
  <c r="D92" i="1"/>
  <c r="C92" i="1"/>
  <c r="H89" i="1"/>
  <c r="G89" i="1"/>
  <c r="F89" i="1"/>
  <c r="E89" i="1"/>
  <c r="D89" i="1"/>
  <c r="C89" i="1"/>
  <c r="J83" i="1"/>
  <c r="H83" i="1"/>
  <c r="J82" i="1"/>
  <c r="H82" i="1"/>
  <c r="J81" i="1"/>
  <c r="H81" i="1"/>
  <c r="J80" i="1"/>
  <c r="H80" i="1"/>
  <c r="G79" i="1"/>
  <c r="F79" i="1"/>
  <c r="J79" i="1" s="1"/>
  <c r="E79" i="1"/>
  <c r="H79" i="1" s="1"/>
  <c r="D79" i="1"/>
  <c r="C79" i="1"/>
  <c r="J78" i="1"/>
  <c r="E77" i="1"/>
  <c r="J77" i="1" s="1"/>
  <c r="J76" i="1"/>
  <c r="E76" i="1"/>
  <c r="H76" i="1" s="1"/>
  <c r="H75" i="1"/>
  <c r="E75" i="1"/>
  <c r="J75" i="1" s="1"/>
  <c r="E74" i="1"/>
  <c r="H74" i="1" s="1"/>
  <c r="E73" i="1"/>
  <c r="J73" i="1" s="1"/>
  <c r="J72" i="1"/>
  <c r="E72" i="1"/>
  <c r="H72" i="1" s="1"/>
  <c r="H71" i="1"/>
  <c r="E71" i="1"/>
  <c r="J71" i="1" s="1"/>
  <c r="E70" i="1"/>
  <c r="H70" i="1" s="1"/>
  <c r="E69" i="1"/>
  <c r="J69" i="1" s="1"/>
  <c r="G68" i="1"/>
  <c r="F68" i="1"/>
  <c r="E68" i="1"/>
  <c r="J68" i="1" s="1"/>
  <c r="D68" i="1"/>
  <c r="C68" i="1"/>
  <c r="H66" i="1"/>
  <c r="E66" i="1"/>
  <c r="J66" i="1" s="1"/>
  <c r="E65" i="1"/>
  <c r="H65" i="1" s="1"/>
  <c r="E64" i="1"/>
  <c r="J64" i="1" s="1"/>
  <c r="J63" i="1"/>
  <c r="E63" i="1"/>
  <c r="H63" i="1" s="1"/>
  <c r="H62" i="1"/>
  <c r="E62" i="1"/>
  <c r="J62" i="1" s="1"/>
  <c r="E61" i="1"/>
  <c r="H61" i="1" s="1"/>
  <c r="H60" i="1"/>
  <c r="E60" i="1"/>
  <c r="J60" i="1" s="1"/>
  <c r="G59" i="1"/>
  <c r="F59" i="1"/>
  <c r="E59" i="1"/>
  <c r="J59" i="1" s="1"/>
  <c r="D59" i="1"/>
  <c r="C59" i="1"/>
  <c r="J58" i="1"/>
  <c r="J57" i="1"/>
  <c r="E57" i="1"/>
  <c r="H57" i="1" s="1"/>
  <c r="J56" i="1"/>
  <c r="H56" i="1"/>
  <c r="E56" i="1"/>
  <c r="E55" i="1"/>
  <c r="H55" i="1" s="1"/>
  <c r="E54" i="1"/>
  <c r="J54" i="1" s="1"/>
  <c r="J53" i="1"/>
  <c r="E53" i="1"/>
  <c r="H53" i="1" s="1"/>
  <c r="H52" i="1"/>
  <c r="F52" i="1"/>
  <c r="G52" i="1" s="1"/>
  <c r="G49" i="1" s="1"/>
  <c r="G48" i="1" s="1"/>
  <c r="G93" i="1" s="1"/>
  <c r="E52" i="1"/>
  <c r="J52" i="1" s="1"/>
  <c r="J51" i="1"/>
  <c r="E51" i="1"/>
  <c r="H51" i="1" s="1"/>
  <c r="J50" i="1"/>
  <c r="H50" i="1"/>
  <c r="E50" i="1"/>
  <c r="E49" i="1"/>
  <c r="D49" i="1"/>
  <c r="C49" i="1"/>
  <c r="C48" i="1" s="1"/>
  <c r="C93" i="1" s="1"/>
  <c r="D48" i="1"/>
  <c r="D93" i="1" s="1"/>
  <c r="J47" i="1"/>
  <c r="H46" i="1"/>
  <c r="E46" i="1"/>
  <c r="J46" i="1" s="1"/>
  <c r="J45" i="1"/>
  <c r="E45" i="1"/>
  <c r="H45" i="1" s="1"/>
  <c r="J44" i="1"/>
  <c r="H44" i="1"/>
  <c r="E44" i="1"/>
  <c r="E43" i="1"/>
  <c r="H43" i="1" s="1"/>
  <c r="H42" i="1" s="1"/>
  <c r="L42" i="1"/>
  <c r="G42" i="1"/>
  <c r="F42" i="1"/>
  <c r="D42" i="1"/>
  <c r="C42" i="1"/>
  <c r="J41" i="1"/>
  <c r="E40" i="1"/>
  <c r="H40" i="1" s="1"/>
  <c r="H39" i="1"/>
  <c r="E39" i="1"/>
  <c r="J39" i="1" s="1"/>
  <c r="J38" i="1"/>
  <c r="E38" i="1"/>
  <c r="H38" i="1" s="1"/>
  <c r="H37" i="1"/>
  <c r="E37" i="1"/>
  <c r="J37" i="1" s="1"/>
  <c r="E36" i="1"/>
  <c r="H36" i="1" s="1"/>
  <c r="H35" i="1"/>
  <c r="E35" i="1"/>
  <c r="J35" i="1" s="1"/>
  <c r="J34" i="1"/>
  <c r="E34" i="1"/>
  <c r="H34" i="1" s="1"/>
  <c r="H33" i="1"/>
  <c r="E33" i="1"/>
  <c r="J33" i="1" s="1"/>
  <c r="E32" i="1"/>
  <c r="H32" i="1" s="1"/>
  <c r="G31" i="1"/>
  <c r="F31" i="1"/>
  <c r="D31" i="1"/>
  <c r="C31" i="1"/>
  <c r="J30" i="1"/>
  <c r="H29" i="1"/>
  <c r="E29" i="1"/>
  <c r="J29" i="1" s="1"/>
  <c r="J28" i="1"/>
  <c r="E28" i="1"/>
  <c r="H28" i="1" s="1"/>
  <c r="J27" i="1"/>
  <c r="H27" i="1"/>
  <c r="E27" i="1"/>
  <c r="E26" i="1"/>
  <c r="H26" i="1" s="1"/>
  <c r="H25" i="1"/>
  <c r="E25" i="1"/>
  <c r="J25" i="1" s="1"/>
  <c r="J24" i="1"/>
  <c r="E24" i="1"/>
  <c r="H24" i="1" s="1"/>
  <c r="J23" i="1"/>
  <c r="H23" i="1"/>
  <c r="H22" i="1" s="1"/>
  <c r="E23" i="1"/>
  <c r="G22" i="1"/>
  <c r="F22" i="1"/>
  <c r="D22" i="1"/>
  <c r="C22" i="1"/>
  <c r="J21" i="1"/>
  <c r="E20" i="1"/>
  <c r="H20" i="1" s="1"/>
  <c r="H19" i="1"/>
  <c r="E19" i="1"/>
  <c r="J19" i="1" s="1"/>
  <c r="J18" i="1"/>
  <c r="E18" i="1"/>
  <c r="H18" i="1" s="1"/>
  <c r="J17" i="1"/>
  <c r="H17" i="1"/>
  <c r="E17" i="1"/>
  <c r="E16" i="1"/>
  <c r="H16" i="1" s="1"/>
  <c r="H15" i="1"/>
  <c r="E15" i="1"/>
  <c r="J15" i="1" s="1"/>
  <c r="J14" i="1"/>
  <c r="E14" i="1"/>
  <c r="H14" i="1" s="1"/>
  <c r="J13" i="1"/>
  <c r="H13" i="1"/>
  <c r="H12" i="1" s="1"/>
  <c r="E13" i="1"/>
  <c r="G12" i="1"/>
  <c r="G11" i="1" s="1"/>
  <c r="G85" i="1" s="1"/>
  <c r="G90" i="1" s="1"/>
  <c r="F12" i="1"/>
  <c r="D12" i="1"/>
  <c r="D11" i="1" s="1"/>
  <c r="D85" i="1" s="1"/>
  <c r="D90" i="1" s="1"/>
  <c r="C12" i="1"/>
  <c r="C11" i="1" s="1"/>
  <c r="C85" i="1" s="1"/>
  <c r="C90" i="1" s="1"/>
  <c r="F11" i="1"/>
  <c r="H31" i="1" l="1"/>
  <c r="H11" i="1" s="1"/>
  <c r="H95" i="1" s="1"/>
  <c r="C95" i="1"/>
  <c r="G95" i="1"/>
  <c r="E12" i="1"/>
  <c r="J16" i="1"/>
  <c r="J20" i="1"/>
  <c r="E22" i="1"/>
  <c r="J22" i="1" s="1"/>
  <c r="J26" i="1"/>
  <c r="J32" i="1"/>
  <c r="J36" i="1"/>
  <c r="J40" i="1"/>
  <c r="E42" i="1"/>
  <c r="J42" i="1" s="1"/>
  <c r="J43" i="1"/>
  <c r="H54" i="1"/>
  <c r="J55" i="1"/>
  <c r="J61" i="1"/>
  <c r="H64" i="1"/>
  <c r="J65" i="1"/>
  <c r="H69" i="1"/>
  <c r="J70" i="1"/>
  <c r="H73" i="1"/>
  <c r="J74" i="1"/>
  <c r="H77" i="1"/>
  <c r="E31" i="1"/>
  <c r="J31" i="1" s="1"/>
  <c r="E48" i="1"/>
  <c r="F49" i="1"/>
  <c r="H59" i="1"/>
  <c r="H68" i="1"/>
  <c r="F48" i="1" l="1"/>
  <c r="H48" i="1" s="1"/>
  <c r="H93" i="1" s="1"/>
  <c r="J49" i="1"/>
  <c r="E93" i="1"/>
  <c r="E11" i="1"/>
  <c r="J12" i="1"/>
  <c r="H49" i="1"/>
  <c r="E85" i="1" l="1"/>
  <c r="E95" i="1"/>
  <c r="J11" i="1"/>
  <c r="F93" i="1"/>
  <c r="J48" i="1"/>
  <c r="F85" i="1"/>
  <c r="F90" i="1" s="1"/>
  <c r="H85" i="1" l="1"/>
  <c r="H90" i="1" s="1"/>
  <c r="E90" i="1"/>
</calcChain>
</file>

<file path=xl/sharedStrings.xml><?xml version="1.0" encoding="utf-8"?>
<sst xmlns="http://schemas.openxmlformats.org/spreadsheetml/2006/main" count="86" uniqueCount="53">
  <si>
    <t>MUNICIPIO DE DURANGO</t>
  </si>
  <si>
    <t>Estado Analítico del Ejercicio del Presupuesto de Egresos Detallado - LDF</t>
  </si>
  <si>
    <t>Clasificación Funcional (Finalidad y Función)</t>
  </si>
  <si>
    <t>Del 1 de enero al 30 de septiembre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</si>
  <si>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</si>
  <si>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</si>
  <si>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</si>
  <si>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</si>
  <si>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</si>
  <si>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</si>
  <si>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</si>
  <si>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</si>
  <si>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</si>
  <si>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</si>
  <si>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</si>
  <si>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</si>
  <si>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</si>
  <si>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</si>
  <si>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</si>
  <si>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</si>
  <si>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</si>
  <si>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</si>
  <si>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</si>
  <si>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</si>
  <si>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</si>
  <si>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</si>
  <si>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</si>
  <si>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</si>
  <si>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</si>
  <si>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</si>
  <si>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</si>
  <si>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</si>
  <si>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</si>
  <si>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</si>
  <si>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</si>
  <si>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</si>
  <si>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</si>
  <si>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</si>
  <si>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</si>
  <si>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</si>
  <si>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</si>
  <si>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</si>
  <si>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</si>
  <si>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** FALTA QUE SE CORRIJA EN EL SISTEMA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</si>
  <si>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</si>
  <si>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</si>
  <si>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</si>
  <si>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</si>
  <si>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</si>
  <si>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</si>
  <si>
    <t>COG</t>
  </si>
  <si>
    <t>ETIQUETADO</t>
  </si>
  <si>
    <t>NO 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</si>
</sst>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17" xfId="0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7" xfId="0" applyNumberFormat="1" applyBorder="1"/>
    <xf numFmtId="4" fontId="0" fillId="0" borderId="5" xfId="0" applyNumberFormat="1" applyBorder="1"/>
    <xf numFmtId="0" fontId="0" fillId="0" borderId="17" xfId="0" applyBorder="1"/>
    <xf numFmtId="0" fontId="0" fillId="0" borderId="5" xfId="0" applyBorder="1"/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3" fontId="0" fillId="0" borderId="17" xfId="1" applyFont="1" applyBorder="1"/>
    <xf numFmtId="43" fontId="0" fillId="0" borderId="5" xfId="1" applyFont="1" applyBorder="1"/>
    <xf numFmtId="4" fontId="0" fillId="0" borderId="0" xfId="0" applyNumberFormat="1"/>
    <xf numFmtId="4" fontId="3" fillId="0" borderId="17" xfId="1" applyNumberFormat="1" applyFont="1" applyBorder="1" applyAlignment="1">
      <alignment vertical="center"/>
    </xf>
    <xf numFmtId="4" fontId="0" fillId="0" borderId="5" xfId="0" applyNumberFormat="1" applyFill="1" applyBorder="1"/>
    <xf numFmtId="4" fontId="0" fillId="0" borderId="17" xfId="0" applyNumberFormat="1" applyFill="1" applyBorder="1"/>
    <xf numFmtId="4" fontId="4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4" fontId="0" fillId="0" borderId="17" xfId="1" applyNumberFormat="1" applyFont="1" applyBorder="1" applyAlignment="1"/>
    <xf numFmtId="4" fontId="6" fillId="0" borderId="17" xfId="1" applyNumberFormat="1" applyFont="1" applyBorder="1" applyAlignment="1">
      <alignment vertical="center"/>
    </xf>
    <xf numFmtId="4" fontId="0" fillId="0" borderId="5" xfId="1" applyNumberFormat="1" applyFont="1" applyFill="1" applyBorder="1" applyAlignment="1"/>
    <xf numFmtId="4" fontId="0" fillId="0" borderId="17" xfId="1" applyNumberFormat="1" applyFont="1" applyFill="1" applyBorder="1" applyAlignment="1"/>
    <xf numFmtId="4" fontId="3" fillId="0" borderId="5" xfId="1" applyNumberFormat="1" applyFont="1" applyBorder="1" applyAlignment="1">
      <alignment vertical="center"/>
    </xf>
    <xf numFmtId="4" fontId="3" fillId="0" borderId="17" xfId="1" applyNumberFormat="1" applyFont="1" applyBorder="1" applyAlignment="1">
      <alignment vertical="center" wrapText="1"/>
    </xf>
    <xf numFmtId="4" fontId="6" fillId="0" borderId="17" xfId="1" applyNumberFormat="1" applyFont="1" applyBorder="1" applyAlignment="1">
      <alignment vertical="center" wrapText="1"/>
    </xf>
    <xf numFmtId="4" fontId="0" fillId="0" borderId="5" xfId="1" applyNumberFormat="1" applyFont="1" applyBorder="1" applyAlignment="1"/>
    <xf numFmtId="4" fontId="2" fillId="0" borderId="5" xfId="1" applyNumberFormat="1" applyFont="1" applyBorder="1" applyAlignment="1"/>
    <xf numFmtId="4" fontId="2" fillId="0" borderId="17" xfId="1" applyNumberFormat="1" applyFont="1" applyBorder="1" applyAlignment="1"/>
    <xf numFmtId="4" fontId="6" fillId="0" borderId="5" xfId="1" applyNumberFormat="1" applyFont="1" applyBorder="1" applyAlignment="1">
      <alignment vertical="center"/>
    </xf>
    <xf numFmtId="4" fontId="3" fillId="0" borderId="17" xfId="1" applyNumberFormat="1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3" fillId="0" borderId="16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0" fillId="0" borderId="0" xfId="0" quotePrefix="1"/>
    <xf numFmtId="43" fontId="7" fillId="0" borderId="0" xfId="0" applyNumberFormat="1" applyFont="1" applyAlignment="1"/>
    <xf numFmtId="43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1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"/>
      <sheetName val="Balanza  30 sep"/>
      <sheetName val="EA"/>
      <sheetName val="ESF"/>
      <sheetName val="LDF F1 ESF "/>
      <sheetName val="ESF REG"/>
      <sheetName val="PROV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0">
          <cell r="G80">
            <v>72921184.120000005</v>
          </cell>
        </row>
        <row r="88">
          <cell r="D88">
            <v>2363060899</v>
          </cell>
          <cell r="E88">
            <v>202479815.25</v>
          </cell>
          <cell r="F88">
            <v>2565540714.25</v>
          </cell>
          <cell r="G88">
            <v>1650964005.3700004</v>
          </cell>
          <cell r="H88">
            <v>1556021270.96</v>
          </cell>
          <cell r="I88">
            <v>914576708.88</v>
          </cell>
        </row>
      </sheetData>
      <sheetData sheetId="19">
        <row r="9">
          <cell r="C9">
            <v>1812935128.0000002</v>
          </cell>
          <cell r="D9">
            <v>204035050.89999998</v>
          </cell>
          <cell r="E9">
            <v>2016970178.9000003</v>
          </cell>
          <cell r="F9">
            <v>1233596646.9299998</v>
          </cell>
          <cell r="G9">
            <v>1153739796.1500001</v>
          </cell>
          <cell r="H9">
            <v>783373531.97000015</v>
          </cell>
        </row>
        <row r="93">
          <cell r="C93">
            <v>550125771</v>
          </cell>
          <cell r="D93">
            <v>-1555235.6499999994</v>
          </cell>
          <cell r="E93">
            <v>548570535.35000002</v>
          </cell>
          <cell r="F93">
            <v>417367358.44</v>
          </cell>
          <cell r="G93">
            <v>402281474.81</v>
          </cell>
          <cell r="H93">
            <v>131203176.91000003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8156-293F-4E62-9374-4A684F28B0BC}">
  <sheetPr>
    <tabColor theme="4" tint="0.39997558519241921"/>
    <pageSetUpPr fitToPage="1"/>
  </sheetPr>
  <dimension ref="A1:L100"/>
  <sheetViews>
    <sheetView tabSelected="1" workbookViewId="0">
      <selection activeCell="C98" sqref="C98"/>
    </sheetView>
  </sheetViews>
  <sheetFormatPr baseColWidth="10" defaultRowHeight="15" x14ac:dyDescent="0.25"/>
  <cols>
    <col min="2" max="2" width="53.28515625" customWidth="1"/>
    <col min="3" max="3" width="17" bestFit="1" customWidth="1"/>
    <col min="4" max="4" width="16.85546875" customWidth="1"/>
    <col min="5" max="7" width="16.85546875" bestFit="1" customWidth="1"/>
    <col min="8" max="8" width="18.1406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</row>
    <row r="2" spans="1:10" ht="15.75" thickBot="1" x14ac:dyDescent="0.3">
      <c r="B2" s="3"/>
      <c r="C2" s="3"/>
      <c r="D2" s="3"/>
      <c r="E2" s="3"/>
      <c r="F2" s="3"/>
      <c r="G2" s="3"/>
      <c r="H2" s="3"/>
    </row>
    <row r="3" spans="1:10" s="7" customFormat="1" ht="12" x14ac:dyDescent="0.2">
      <c r="A3" s="4" t="s">
        <v>0</v>
      </c>
      <c r="B3" s="5"/>
      <c r="C3" s="5"/>
      <c r="D3" s="5"/>
      <c r="E3" s="5"/>
      <c r="F3" s="5"/>
      <c r="G3" s="5"/>
      <c r="H3" s="6"/>
    </row>
    <row r="4" spans="1:10" s="7" customFormat="1" ht="12" x14ac:dyDescent="0.2">
      <c r="A4" s="8" t="s">
        <v>1</v>
      </c>
      <c r="B4" s="9"/>
      <c r="C4" s="9"/>
      <c r="D4" s="9"/>
      <c r="E4" s="9"/>
      <c r="F4" s="9"/>
      <c r="G4" s="9"/>
      <c r="H4" s="10"/>
    </row>
    <row r="5" spans="1:10" s="7" customFormat="1" ht="12" x14ac:dyDescent="0.2">
      <c r="A5" s="8" t="s">
        <v>2</v>
      </c>
      <c r="B5" s="9"/>
      <c r="C5" s="9"/>
      <c r="D5" s="9"/>
      <c r="E5" s="9"/>
      <c r="F5" s="9"/>
      <c r="G5" s="9"/>
      <c r="H5" s="10"/>
    </row>
    <row r="6" spans="1:10" s="7" customFormat="1" ht="12" x14ac:dyDescent="0.2">
      <c r="A6" s="8" t="s">
        <v>3</v>
      </c>
      <c r="B6" s="9"/>
      <c r="C6" s="9"/>
      <c r="D6" s="9"/>
      <c r="E6" s="9"/>
      <c r="F6" s="9"/>
      <c r="G6" s="9"/>
      <c r="H6" s="10"/>
    </row>
    <row r="7" spans="1:10" s="7" customFormat="1" ht="12.75" thickBot="1" x14ac:dyDescent="0.25">
      <c r="A7" s="11" t="s">
        <v>4</v>
      </c>
      <c r="B7" s="12"/>
      <c r="C7" s="12"/>
      <c r="D7" s="12"/>
      <c r="E7" s="12"/>
      <c r="F7" s="12"/>
      <c r="G7" s="12"/>
      <c r="H7" s="13"/>
    </row>
    <row r="8" spans="1:10" s="7" customFormat="1" ht="12.75" thickBot="1" x14ac:dyDescent="0.25">
      <c r="A8" s="14" t="s">
        <v>5</v>
      </c>
      <c r="B8" s="15"/>
      <c r="C8" s="16" t="s">
        <v>6</v>
      </c>
      <c r="D8" s="17"/>
      <c r="E8" s="17"/>
      <c r="F8" s="17"/>
      <c r="G8" s="18"/>
      <c r="H8" s="19" t="s">
        <v>7</v>
      </c>
    </row>
    <row r="9" spans="1:10" s="7" customFormat="1" ht="24.75" thickBot="1" x14ac:dyDescent="0.25">
      <c r="A9" s="11"/>
      <c r="B9" s="20"/>
      <c r="C9" s="21" t="s">
        <v>8</v>
      </c>
      <c r="D9" s="21" t="s">
        <v>9</v>
      </c>
      <c r="E9" s="21" t="s">
        <v>10</v>
      </c>
      <c r="F9" s="22" t="s">
        <v>11</v>
      </c>
      <c r="G9" s="21" t="s">
        <v>12</v>
      </c>
      <c r="H9" s="23"/>
    </row>
    <row r="10" spans="1:10" s="7" customFormat="1" ht="12" x14ac:dyDescent="0.2">
      <c r="A10" s="24"/>
      <c r="B10" s="25"/>
      <c r="C10" s="26"/>
      <c r="D10" s="26"/>
      <c r="E10" s="26"/>
      <c r="F10" s="27"/>
      <c r="G10" s="26"/>
      <c r="H10" s="26"/>
    </row>
    <row r="11" spans="1:10" s="7" customFormat="1" ht="16.5" customHeight="1" x14ac:dyDescent="0.25">
      <c r="A11" s="28" t="s">
        <v>13</v>
      </c>
      <c r="B11" s="29"/>
      <c r="C11" s="30">
        <f>+C12+C22+C31+C42</f>
        <v>1812935128.0000002</v>
      </c>
      <c r="D11" s="30">
        <f t="shared" ref="D11:H11" si="0">+D12+D22+D31+D42</f>
        <v>204035050.90000001</v>
      </c>
      <c r="E11" s="30">
        <f t="shared" si="0"/>
        <v>2016970178.9000003</v>
      </c>
      <c r="F11" s="30">
        <f t="shared" si="0"/>
        <v>1233596646.9300003</v>
      </c>
      <c r="G11" s="30">
        <f t="shared" si="0"/>
        <v>1153739796.1500001</v>
      </c>
      <c r="H11" s="30">
        <f t="shared" si="0"/>
        <v>783373531.97000003</v>
      </c>
      <c r="J11" s="7">
        <f>IF(F11&gt;E11,F11-E11,0)</f>
        <v>0</v>
      </c>
    </row>
    <row r="12" spans="1:10" s="7" customFormat="1" x14ac:dyDescent="0.25">
      <c r="A12" s="31" t="s">
        <v>14</v>
      </c>
      <c r="B12" s="32"/>
      <c r="C12" s="30">
        <f>SUM(C13:C20)</f>
        <v>948779860.30000007</v>
      </c>
      <c r="D12" s="30">
        <f>SUM(D13:D20)</f>
        <v>-29678235.400000002</v>
      </c>
      <c r="E12" s="30">
        <f>SUM(E13:E20)</f>
        <v>919101624.89999998</v>
      </c>
      <c r="F12" s="30">
        <f t="shared" ref="F12:H12" si="1">SUM(F13:F20)</f>
        <v>561903822.75999999</v>
      </c>
      <c r="G12" s="30">
        <f t="shared" si="1"/>
        <v>535380185.81</v>
      </c>
      <c r="H12" s="30">
        <f t="shared" si="1"/>
        <v>357197802.1400001</v>
      </c>
      <c r="J12" s="7">
        <f t="shared" ref="J12:J75" si="2">IF(F12&gt;E12,F12-E12,0)</f>
        <v>0</v>
      </c>
    </row>
    <row r="13" spans="1:10" s="7" customFormat="1" x14ac:dyDescent="0.25">
      <c r="A13" s="33"/>
      <c r="B13" s="34" t="s">
        <v>15</v>
      </c>
      <c r="C13" s="35">
        <v>13894292.43</v>
      </c>
      <c r="D13" s="35">
        <v>-87500</v>
      </c>
      <c r="E13" s="35">
        <f>C13+D13</f>
        <v>13806792.43</v>
      </c>
      <c r="F13" s="36">
        <v>7439486.3499999996</v>
      </c>
      <c r="G13" s="35">
        <v>7379475.21</v>
      </c>
      <c r="H13" s="35">
        <f t="shared" ref="H13:H76" si="3">E13-F13</f>
        <v>6367306.0800000001</v>
      </c>
      <c r="J13" s="7">
        <f t="shared" si="2"/>
        <v>0</v>
      </c>
    </row>
    <row r="14" spans="1:10" s="7" customFormat="1" x14ac:dyDescent="0.25">
      <c r="A14" s="33"/>
      <c r="B14" s="34" t="s">
        <v>16</v>
      </c>
      <c r="C14" s="35">
        <v>13429748.119999999</v>
      </c>
      <c r="D14" s="35">
        <v>-84000</v>
      </c>
      <c r="E14" s="35">
        <f t="shared" ref="E14:E20" si="4">C14+D14</f>
        <v>13345748.119999999</v>
      </c>
      <c r="F14" s="36">
        <v>11631763.99</v>
      </c>
      <c r="G14" s="35">
        <v>11571702.9</v>
      </c>
      <c r="H14" s="35">
        <f t="shared" si="3"/>
        <v>1713984.129999999</v>
      </c>
      <c r="J14" s="7">
        <f t="shared" si="2"/>
        <v>0</v>
      </c>
    </row>
    <row r="15" spans="1:10" s="7" customFormat="1" x14ac:dyDescent="0.25">
      <c r="A15" s="33"/>
      <c r="B15" s="34" t="s">
        <v>17</v>
      </c>
      <c r="C15" s="35">
        <v>184493605.75999999</v>
      </c>
      <c r="D15" s="35">
        <v>-11132909.4</v>
      </c>
      <c r="E15" s="35">
        <f t="shared" si="4"/>
        <v>173360696.35999998</v>
      </c>
      <c r="F15" s="36">
        <v>122483584.09999999</v>
      </c>
      <c r="G15" s="35">
        <v>116582912.03</v>
      </c>
      <c r="H15" s="35">
        <f t="shared" si="3"/>
        <v>50877112.25999999</v>
      </c>
      <c r="J15" s="7">
        <f t="shared" si="2"/>
        <v>0</v>
      </c>
    </row>
    <row r="16" spans="1:10" s="7" customFormat="1" x14ac:dyDescent="0.25">
      <c r="A16" s="33"/>
      <c r="B16" s="34" t="s">
        <v>18</v>
      </c>
      <c r="C16" s="35">
        <v>0</v>
      </c>
      <c r="D16" s="37">
        <v>0</v>
      </c>
      <c r="E16" s="35">
        <f t="shared" si="4"/>
        <v>0</v>
      </c>
      <c r="F16" s="38">
        <v>0</v>
      </c>
      <c r="G16" s="37">
        <v>0</v>
      </c>
      <c r="H16" s="35">
        <f t="shared" si="3"/>
        <v>0</v>
      </c>
      <c r="J16" s="7">
        <f t="shared" si="2"/>
        <v>0</v>
      </c>
    </row>
    <row r="17" spans="1:10" s="7" customFormat="1" x14ac:dyDescent="0.25">
      <c r="A17" s="33"/>
      <c r="B17" s="34" t="s">
        <v>19</v>
      </c>
      <c r="C17" s="35">
        <v>495929594.67000002</v>
      </c>
      <c r="D17" s="35">
        <v>-18054706.02</v>
      </c>
      <c r="E17" s="35">
        <f t="shared" si="4"/>
        <v>477874888.65000004</v>
      </c>
      <c r="F17" s="36">
        <v>310502284</v>
      </c>
      <c r="G17" s="35">
        <v>301756731.86000001</v>
      </c>
      <c r="H17" s="35">
        <f t="shared" si="3"/>
        <v>167372604.65000004</v>
      </c>
      <c r="J17" s="7">
        <f t="shared" si="2"/>
        <v>0</v>
      </c>
    </row>
    <row r="18" spans="1:10" s="7" customFormat="1" x14ac:dyDescent="0.25">
      <c r="A18" s="33"/>
      <c r="B18" s="34" t="s">
        <v>20</v>
      </c>
      <c r="C18" s="35">
        <v>0</v>
      </c>
      <c r="D18" s="37">
        <v>0</v>
      </c>
      <c r="E18" s="35">
        <f t="shared" si="4"/>
        <v>0</v>
      </c>
      <c r="F18" s="38">
        <v>0</v>
      </c>
      <c r="G18" s="37">
        <v>0</v>
      </c>
      <c r="H18" s="35">
        <f t="shared" si="3"/>
        <v>0</v>
      </c>
      <c r="J18" s="7">
        <f t="shared" si="2"/>
        <v>0</v>
      </c>
    </row>
    <row r="19" spans="1:10" s="7" customFormat="1" x14ac:dyDescent="0.25">
      <c r="A19" s="33"/>
      <c r="B19" s="34" t="s">
        <v>21</v>
      </c>
      <c r="C19" s="35">
        <v>201989721.21000001</v>
      </c>
      <c r="D19" s="35">
        <v>108235.02</v>
      </c>
      <c r="E19" s="35">
        <f t="shared" si="4"/>
        <v>202097956.23000002</v>
      </c>
      <c r="F19" s="36">
        <v>92606447.319999993</v>
      </c>
      <c r="G19" s="35">
        <v>83154820.25</v>
      </c>
      <c r="H19" s="35">
        <f t="shared" si="3"/>
        <v>109491508.91000003</v>
      </c>
      <c r="J19" s="7">
        <f t="shared" si="2"/>
        <v>0</v>
      </c>
    </row>
    <row r="20" spans="1:10" s="7" customFormat="1" x14ac:dyDescent="0.25">
      <c r="A20" s="33"/>
      <c r="B20" s="34" t="s">
        <v>22</v>
      </c>
      <c r="C20" s="35">
        <v>39042898.109999999</v>
      </c>
      <c r="D20" s="35">
        <v>-427355</v>
      </c>
      <c r="E20" s="35">
        <f t="shared" si="4"/>
        <v>38615543.109999999</v>
      </c>
      <c r="F20" s="36">
        <v>17240257</v>
      </c>
      <c r="G20" s="35">
        <v>14934543.560000001</v>
      </c>
      <c r="H20" s="35">
        <f t="shared" si="3"/>
        <v>21375286.109999999</v>
      </c>
      <c r="J20" s="7">
        <f t="shared" si="2"/>
        <v>0</v>
      </c>
    </row>
    <row r="21" spans="1:10" s="7" customFormat="1" x14ac:dyDescent="0.25">
      <c r="A21" s="39"/>
      <c r="B21" s="40"/>
      <c r="C21" s="35"/>
      <c r="D21" s="41"/>
      <c r="E21" s="35"/>
      <c r="F21" s="42"/>
      <c r="G21" s="41"/>
      <c r="H21" s="35"/>
      <c r="J21" s="7">
        <f t="shared" si="2"/>
        <v>0</v>
      </c>
    </row>
    <row r="22" spans="1:10" s="7" customFormat="1" x14ac:dyDescent="0.25">
      <c r="A22" s="31" t="s">
        <v>23</v>
      </c>
      <c r="B22" s="32"/>
      <c r="C22" s="30">
        <f>SUM(C23:C29)</f>
        <v>699484158.81000006</v>
      </c>
      <c r="D22" s="30">
        <f t="shared" ref="D22:H22" si="5">SUM(D23:D29)</f>
        <v>267883350.34000003</v>
      </c>
      <c r="E22" s="30">
        <f t="shared" si="5"/>
        <v>967367509.1500001</v>
      </c>
      <c r="F22" s="30">
        <f t="shared" si="5"/>
        <v>566778797.63999999</v>
      </c>
      <c r="G22" s="30">
        <f t="shared" si="5"/>
        <v>516295732.03000009</v>
      </c>
      <c r="H22" s="30">
        <f t="shared" si="5"/>
        <v>400588711.51000005</v>
      </c>
      <c r="J22" s="7">
        <f t="shared" si="2"/>
        <v>0</v>
      </c>
    </row>
    <row r="23" spans="1:10" s="7" customFormat="1" x14ac:dyDescent="0.25">
      <c r="A23" s="33"/>
      <c r="B23" s="34" t="s">
        <v>24</v>
      </c>
      <c r="C23" s="35">
        <v>173457331.47999999</v>
      </c>
      <c r="D23" s="43">
        <v>-3647848.19</v>
      </c>
      <c r="E23" s="35">
        <f t="shared" ref="E23:E29" si="6">C23+D23</f>
        <v>169809483.28999999</v>
      </c>
      <c r="F23" s="36">
        <v>95481029.560000002</v>
      </c>
      <c r="G23" s="35">
        <v>62964167.009999998</v>
      </c>
      <c r="H23" s="35">
        <f t="shared" si="3"/>
        <v>74328453.729999989</v>
      </c>
      <c r="J23" s="7">
        <f t="shared" si="2"/>
        <v>0</v>
      </c>
    </row>
    <row r="24" spans="1:10" s="7" customFormat="1" x14ac:dyDescent="0.25">
      <c r="A24" s="33"/>
      <c r="B24" s="34" t="s">
        <v>25</v>
      </c>
      <c r="C24" s="35">
        <v>339053306.41000003</v>
      </c>
      <c r="D24" s="43">
        <v>274089397.93000001</v>
      </c>
      <c r="E24" s="35">
        <f t="shared" si="6"/>
        <v>613142704.34000003</v>
      </c>
      <c r="F24" s="36">
        <v>357539366.62</v>
      </c>
      <c r="G24" s="35">
        <v>344801250.47000003</v>
      </c>
      <c r="H24" s="35">
        <f t="shared" si="3"/>
        <v>255603337.72000003</v>
      </c>
      <c r="J24" s="7">
        <f t="shared" si="2"/>
        <v>0</v>
      </c>
    </row>
    <row r="25" spans="1:10" s="7" customFormat="1" x14ac:dyDescent="0.25">
      <c r="A25" s="33"/>
      <c r="B25" s="34" t="s">
        <v>26</v>
      </c>
      <c r="C25" s="35">
        <v>87226894.849999994</v>
      </c>
      <c r="D25" s="43">
        <v>-1420319.08</v>
      </c>
      <c r="E25" s="35">
        <f t="shared" si="6"/>
        <v>85806575.769999996</v>
      </c>
      <c r="F25" s="36">
        <v>52351921.969999999</v>
      </c>
      <c r="G25" s="35">
        <v>51240399.170000002</v>
      </c>
      <c r="H25" s="35">
        <f t="shared" si="3"/>
        <v>33454653.799999997</v>
      </c>
      <c r="J25" s="7">
        <f t="shared" si="2"/>
        <v>0</v>
      </c>
    </row>
    <row r="26" spans="1:10" s="7" customFormat="1" x14ac:dyDescent="0.25">
      <c r="A26" s="33"/>
      <c r="B26" s="34" t="s">
        <v>27</v>
      </c>
      <c r="C26" s="35">
        <v>63354045.25</v>
      </c>
      <c r="D26" s="43">
        <v>-2628292.0299999998</v>
      </c>
      <c r="E26" s="35">
        <f t="shared" si="6"/>
        <v>60725753.219999999</v>
      </c>
      <c r="F26" s="36">
        <v>37991598.600000001</v>
      </c>
      <c r="G26" s="35">
        <v>34257628.039999999</v>
      </c>
      <c r="H26" s="35">
        <f t="shared" si="3"/>
        <v>22734154.619999997</v>
      </c>
      <c r="J26" s="7">
        <f t="shared" si="2"/>
        <v>0</v>
      </c>
    </row>
    <row r="27" spans="1:10" s="7" customFormat="1" x14ac:dyDescent="0.25">
      <c r="A27" s="33"/>
      <c r="B27" s="34" t="s">
        <v>28</v>
      </c>
      <c r="C27" s="35">
        <v>27339335.079999998</v>
      </c>
      <c r="D27" s="43">
        <v>-33089.69</v>
      </c>
      <c r="E27" s="35">
        <f t="shared" si="6"/>
        <v>27306245.389999997</v>
      </c>
      <c r="F27" s="36">
        <v>16686681.68</v>
      </c>
      <c r="G27" s="35">
        <v>16493826.859999999</v>
      </c>
      <c r="H27" s="35">
        <f t="shared" si="3"/>
        <v>10619563.709999997</v>
      </c>
      <c r="J27" s="7">
        <f t="shared" si="2"/>
        <v>0</v>
      </c>
    </row>
    <row r="28" spans="1:10" s="7" customFormat="1" x14ac:dyDescent="0.25">
      <c r="A28" s="33"/>
      <c r="B28" s="34" t="s">
        <v>29</v>
      </c>
      <c r="C28" s="35">
        <v>1222533</v>
      </c>
      <c r="D28" s="43">
        <v>-272988.56</v>
      </c>
      <c r="E28" s="35">
        <f t="shared" si="6"/>
        <v>949544.44</v>
      </c>
      <c r="F28" s="36">
        <v>636627.96</v>
      </c>
      <c r="G28" s="35">
        <v>596031.68999999994</v>
      </c>
      <c r="H28" s="35">
        <f t="shared" si="3"/>
        <v>312916.47999999998</v>
      </c>
      <c r="J28" s="7">
        <f t="shared" si="2"/>
        <v>0</v>
      </c>
    </row>
    <row r="29" spans="1:10" s="7" customFormat="1" x14ac:dyDescent="0.25">
      <c r="A29" s="33"/>
      <c r="B29" s="34" t="s">
        <v>30</v>
      </c>
      <c r="C29" s="35">
        <v>7830712.7400000002</v>
      </c>
      <c r="D29" s="43">
        <v>1796489.96</v>
      </c>
      <c r="E29" s="35">
        <f t="shared" si="6"/>
        <v>9627202.6999999993</v>
      </c>
      <c r="F29" s="36">
        <v>6091571.25</v>
      </c>
      <c r="G29" s="35">
        <v>5942428.79</v>
      </c>
      <c r="H29" s="35">
        <f t="shared" si="3"/>
        <v>3535631.4499999993</v>
      </c>
      <c r="J29" s="7">
        <f t="shared" si="2"/>
        <v>0</v>
      </c>
    </row>
    <row r="30" spans="1:10" s="7" customFormat="1" x14ac:dyDescent="0.25">
      <c r="A30" s="39"/>
      <c r="B30" s="40"/>
      <c r="C30" s="35"/>
      <c r="D30" s="35"/>
      <c r="E30" s="35"/>
      <c r="F30" s="36"/>
      <c r="G30" s="35"/>
      <c r="H30" s="35"/>
      <c r="J30" s="7">
        <f t="shared" si="2"/>
        <v>0</v>
      </c>
    </row>
    <row r="31" spans="1:10" s="7" customFormat="1" x14ac:dyDescent="0.25">
      <c r="A31" s="31" t="s">
        <v>31</v>
      </c>
      <c r="B31" s="32"/>
      <c r="C31" s="30">
        <f>SUM(C32:C40)</f>
        <v>58981210.469999999</v>
      </c>
      <c r="D31" s="30">
        <f t="shared" ref="D31:H31" si="7">SUM(D32:D40)</f>
        <v>-334313.55000000005</v>
      </c>
      <c r="E31" s="30">
        <f t="shared" si="7"/>
        <v>58646896.919999994</v>
      </c>
      <c r="F31" s="30">
        <f t="shared" si="7"/>
        <v>31992842.409999996</v>
      </c>
      <c r="G31" s="30">
        <f t="shared" si="7"/>
        <v>29142694.190000001</v>
      </c>
      <c r="H31" s="30">
        <f t="shared" si="7"/>
        <v>26654054.510000002</v>
      </c>
      <c r="J31" s="7">
        <f t="shared" si="2"/>
        <v>0</v>
      </c>
    </row>
    <row r="32" spans="1:10" s="7" customFormat="1" x14ac:dyDescent="0.25">
      <c r="A32" s="33"/>
      <c r="B32" s="34" t="s">
        <v>32</v>
      </c>
      <c r="C32" s="35">
        <v>9538323.8200000003</v>
      </c>
      <c r="D32" s="43">
        <v>-44708.160000000003</v>
      </c>
      <c r="E32" s="35">
        <f t="shared" ref="E32:E40" si="8">C32+D32</f>
        <v>9493615.6600000001</v>
      </c>
      <c r="F32" s="36">
        <v>5937384.0999999996</v>
      </c>
      <c r="G32" s="35">
        <v>5805830.4400000004</v>
      </c>
      <c r="H32" s="41">
        <f t="shared" si="3"/>
        <v>3556231.5600000005</v>
      </c>
      <c r="J32" s="7">
        <f t="shared" si="2"/>
        <v>0</v>
      </c>
    </row>
    <row r="33" spans="1:12" s="7" customFormat="1" x14ac:dyDescent="0.25">
      <c r="A33" s="33"/>
      <c r="B33" s="34" t="s">
        <v>33</v>
      </c>
      <c r="C33" s="35">
        <v>12740150.1</v>
      </c>
      <c r="D33" s="43">
        <v>-224416.24</v>
      </c>
      <c r="E33" s="35">
        <f t="shared" si="8"/>
        <v>12515733.859999999</v>
      </c>
      <c r="F33" s="36">
        <v>7123560.3499999996</v>
      </c>
      <c r="G33" s="35">
        <v>6704283.6399999997</v>
      </c>
      <c r="H33" s="41">
        <f t="shared" si="3"/>
        <v>5392173.5099999998</v>
      </c>
      <c r="J33" s="7">
        <f t="shared" si="2"/>
        <v>0</v>
      </c>
    </row>
    <row r="34" spans="1:12" s="7" customFormat="1" x14ac:dyDescent="0.25">
      <c r="A34" s="33"/>
      <c r="B34" s="34" t="s">
        <v>34</v>
      </c>
      <c r="C34" s="35">
        <v>0</v>
      </c>
      <c r="D34">
        <v>0</v>
      </c>
      <c r="E34" s="35">
        <f t="shared" si="8"/>
        <v>0</v>
      </c>
      <c r="F34" s="38">
        <v>0</v>
      </c>
      <c r="G34" s="37">
        <v>0</v>
      </c>
      <c r="H34" s="35">
        <f t="shared" si="3"/>
        <v>0</v>
      </c>
      <c r="J34" s="7">
        <f t="shared" si="2"/>
        <v>0</v>
      </c>
    </row>
    <row r="35" spans="1:12" s="7" customFormat="1" x14ac:dyDescent="0.25">
      <c r="A35" s="33"/>
      <c r="B35" s="34" t="s">
        <v>35</v>
      </c>
      <c r="C35" s="35">
        <v>0</v>
      </c>
      <c r="D35">
        <v>0</v>
      </c>
      <c r="E35" s="35">
        <f t="shared" si="8"/>
        <v>0</v>
      </c>
      <c r="F35" s="38">
        <v>0</v>
      </c>
      <c r="G35" s="37">
        <v>0</v>
      </c>
      <c r="H35" s="35">
        <f t="shared" si="3"/>
        <v>0</v>
      </c>
      <c r="J35" s="7">
        <f t="shared" si="2"/>
        <v>0</v>
      </c>
    </row>
    <row r="36" spans="1:12" s="7" customFormat="1" x14ac:dyDescent="0.25">
      <c r="A36" s="33"/>
      <c r="B36" s="34" t="s">
        <v>36</v>
      </c>
      <c r="C36" s="35">
        <v>0</v>
      </c>
      <c r="D36">
        <v>0</v>
      </c>
      <c r="E36" s="35">
        <f t="shared" si="8"/>
        <v>0</v>
      </c>
      <c r="F36" s="38">
        <v>0</v>
      </c>
      <c r="G36" s="37">
        <v>0</v>
      </c>
      <c r="H36" s="35">
        <f t="shared" si="3"/>
        <v>0</v>
      </c>
      <c r="J36" s="7">
        <f t="shared" si="2"/>
        <v>0</v>
      </c>
    </row>
    <row r="37" spans="1:12" s="7" customFormat="1" x14ac:dyDescent="0.25">
      <c r="A37" s="33"/>
      <c r="B37" s="34" t="s">
        <v>37</v>
      </c>
      <c r="C37" s="35">
        <v>27129951.890000001</v>
      </c>
      <c r="D37" s="43">
        <v>-6375</v>
      </c>
      <c r="E37" s="35">
        <f t="shared" si="8"/>
        <v>27123576.890000001</v>
      </c>
      <c r="F37" s="36">
        <v>12989854.199999999</v>
      </c>
      <c r="G37" s="35">
        <v>11301654.33</v>
      </c>
      <c r="H37" s="35">
        <f t="shared" si="3"/>
        <v>14133722.690000001</v>
      </c>
      <c r="J37" s="7">
        <f t="shared" si="2"/>
        <v>0</v>
      </c>
    </row>
    <row r="38" spans="1:12" s="7" customFormat="1" x14ac:dyDescent="0.25">
      <c r="A38" s="33"/>
      <c r="B38" s="34" t="s">
        <v>38</v>
      </c>
      <c r="C38" s="35">
        <v>9572784.6600000001</v>
      </c>
      <c r="D38" s="43">
        <v>-58814.15</v>
      </c>
      <c r="E38" s="35">
        <f t="shared" si="8"/>
        <v>9513970.5099999998</v>
      </c>
      <c r="F38" s="36">
        <v>5942043.7599999998</v>
      </c>
      <c r="G38" s="35">
        <v>5330925.78</v>
      </c>
      <c r="H38" s="35">
        <f t="shared" si="3"/>
        <v>3571926.75</v>
      </c>
      <c r="J38" s="7">
        <f t="shared" si="2"/>
        <v>0</v>
      </c>
    </row>
    <row r="39" spans="1:12" s="7" customFormat="1" x14ac:dyDescent="0.25">
      <c r="A39" s="33"/>
      <c r="B39" s="34" t="s">
        <v>39</v>
      </c>
      <c r="C39" s="35">
        <v>0</v>
      </c>
      <c r="D39" s="35">
        <v>0</v>
      </c>
      <c r="E39" s="35">
        <f t="shared" si="8"/>
        <v>0</v>
      </c>
      <c r="F39" s="36">
        <v>0</v>
      </c>
      <c r="G39" s="35">
        <v>0</v>
      </c>
      <c r="H39" s="35">
        <f t="shared" si="3"/>
        <v>0</v>
      </c>
      <c r="J39" s="7">
        <f t="shared" si="2"/>
        <v>0</v>
      </c>
    </row>
    <row r="40" spans="1:12" s="7" customFormat="1" x14ac:dyDescent="0.25">
      <c r="A40" s="33"/>
      <c r="B40" s="34" t="s">
        <v>40</v>
      </c>
      <c r="C40" s="35">
        <v>0</v>
      </c>
      <c r="D40" s="35">
        <v>0</v>
      </c>
      <c r="E40" s="35">
        <f t="shared" si="8"/>
        <v>0</v>
      </c>
      <c r="F40" s="36">
        <v>0</v>
      </c>
      <c r="G40" s="35">
        <v>0</v>
      </c>
      <c r="H40" s="35">
        <f t="shared" si="3"/>
        <v>0</v>
      </c>
      <c r="J40" s="7">
        <f t="shared" si="2"/>
        <v>0</v>
      </c>
    </row>
    <row r="41" spans="1:12" s="7" customFormat="1" x14ac:dyDescent="0.25">
      <c r="A41" s="39"/>
      <c r="B41" s="40"/>
      <c r="C41" s="44"/>
      <c r="D41" s="44"/>
      <c r="E41" s="44"/>
      <c r="F41" s="45"/>
      <c r="G41" s="46"/>
      <c r="H41" s="44"/>
      <c r="J41" s="7">
        <f t="shared" si="2"/>
        <v>0</v>
      </c>
    </row>
    <row r="42" spans="1:12" s="7" customFormat="1" ht="12" x14ac:dyDescent="0.2">
      <c r="A42" s="31" t="s">
        <v>41</v>
      </c>
      <c r="B42" s="32"/>
      <c r="C42" s="44">
        <f>SUM(C43:C46)</f>
        <v>105689898.42</v>
      </c>
      <c r="D42" s="44">
        <f t="shared" ref="D42:H42" si="9">SUM(D43:D46)</f>
        <v>-33835750.490000002</v>
      </c>
      <c r="E42" s="44">
        <f t="shared" si="9"/>
        <v>71854147.930000007</v>
      </c>
      <c r="F42" s="44">
        <f t="shared" si="9"/>
        <v>72921184.120000005</v>
      </c>
      <c r="G42" s="44">
        <f t="shared" si="9"/>
        <v>72921184.120000005</v>
      </c>
      <c r="H42" s="44">
        <f t="shared" si="9"/>
        <v>-1067036.1899999976</v>
      </c>
      <c r="I42" s="44"/>
      <c r="J42" s="7">
        <f t="shared" si="2"/>
        <v>1067036.1899999976</v>
      </c>
      <c r="L42" s="47">
        <f>'[1]P COG'!G80</f>
        <v>72921184.120000005</v>
      </c>
    </row>
    <row r="43" spans="1:12" s="7" customFormat="1" ht="24" x14ac:dyDescent="0.25">
      <c r="A43" s="33"/>
      <c r="B43" s="48" t="s">
        <v>42</v>
      </c>
      <c r="C43" s="49">
        <v>105689898.42</v>
      </c>
      <c r="D43" s="43">
        <v>-33835750.490000002</v>
      </c>
      <c r="E43" s="49">
        <f t="shared" ref="E43:E46" si="10">C43+D43</f>
        <v>71854147.930000007</v>
      </c>
      <c r="F43" s="36">
        <v>72921184.120000005</v>
      </c>
      <c r="G43" s="35">
        <v>72921184.120000005</v>
      </c>
      <c r="H43" s="49">
        <f t="shared" si="3"/>
        <v>-1067036.1899999976</v>
      </c>
      <c r="J43" s="7">
        <f t="shared" si="2"/>
        <v>1067036.1899999976</v>
      </c>
      <c r="L43" s="7" t="s">
        <v>43</v>
      </c>
    </row>
    <row r="44" spans="1:12" s="7" customFormat="1" ht="24" x14ac:dyDescent="0.25">
      <c r="A44" s="33"/>
      <c r="B44" s="48" t="s">
        <v>44</v>
      </c>
      <c r="C44" s="50">
        <v>0</v>
      </c>
      <c r="D44" s="49">
        <v>0</v>
      </c>
      <c r="E44" s="49">
        <f t="shared" si="10"/>
        <v>0</v>
      </c>
      <c r="F44" s="45">
        <v>0</v>
      </c>
      <c r="G44" s="46">
        <v>0</v>
      </c>
      <c r="H44" s="49">
        <f t="shared" si="3"/>
        <v>0</v>
      </c>
      <c r="J44" s="7">
        <f t="shared" si="2"/>
        <v>0</v>
      </c>
    </row>
    <row r="45" spans="1:12" s="7" customFormat="1" x14ac:dyDescent="0.25">
      <c r="A45" s="33"/>
      <c r="B45" s="34" t="s">
        <v>45</v>
      </c>
      <c r="C45" s="50">
        <v>0</v>
      </c>
      <c r="D45" s="49">
        <v>0</v>
      </c>
      <c r="E45" s="49">
        <f t="shared" si="10"/>
        <v>0</v>
      </c>
      <c r="F45" s="45">
        <v>0</v>
      </c>
      <c r="G45" s="46">
        <v>0</v>
      </c>
      <c r="H45" s="49">
        <f t="shared" si="3"/>
        <v>0</v>
      </c>
      <c r="J45" s="7">
        <f t="shared" si="2"/>
        <v>0</v>
      </c>
    </row>
    <row r="46" spans="1:12" s="7" customFormat="1" x14ac:dyDescent="0.25">
      <c r="A46" s="33"/>
      <c r="B46" s="34" t="s">
        <v>46</v>
      </c>
      <c r="C46" s="50">
        <v>0</v>
      </c>
      <c r="D46" s="49">
        <v>0</v>
      </c>
      <c r="E46" s="49">
        <f t="shared" si="10"/>
        <v>0</v>
      </c>
      <c r="F46" s="51">
        <v>0</v>
      </c>
      <c r="G46" s="52">
        <v>0</v>
      </c>
      <c r="H46" s="49">
        <f t="shared" si="3"/>
        <v>0</v>
      </c>
      <c r="J46" s="7">
        <f t="shared" si="2"/>
        <v>0</v>
      </c>
    </row>
    <row r="47" spans="1:12" s="7" customFormat="1" ht="12" x14ac:dyDescent="0.2">
      <c r="A47" s="39"/>
      <c r="B47" s="40"/>
      <c r="C47" s="44"/>
      <c r="D47" s="44"/>
      <c r="E47" s="44"/>
      <c r="F47" s="53"/>
      <c r="G47" s="44"/>
      <c r="H47" s="44"/>
      <c r="J47" s="7">
        <f t="shared" si="2"/>
        <v>0</v>
      </c>
    </row>
    <row r="48" spans="1:12" s="7" customFormat="1" ht="12" x14ac:dyDescent="0.2">
      <c r="A48" s="31" t="s">
        <v>47</v>
      </c>
      <c r="B48" s="32"/>
      <c r="C48" s="44">
        <f>+C49+C59+C68+C79</f>
        <v>550125771</v>
      </c>
      <c r="D48" s="44">
        <f>+D49+D59+D68+D79</f>
        <v>-1555235.6500000008</v>
      </c>
      <c r="E48" s="44">
        <f>+E49+E59+E68+E79</f>
        <v>548570535.3499999</v>
      </c>
      <c r="F48" s="53">
        <f>+F49+F59+F68+F79</f>
        <v>417367358.44</v>
      </c>
      <c r="G48" s="44">
        <f>+G49+G59+G68+G79</f>
        <v>402281474.81</v>
      </c>
      <c r="H48" s="54">
        <f t="shared" si="3"/>
        <v>131203176.90999991</v>
      </c>
      <c r="J48" s="7">
        <f t="shared" si="2"/>
        <v>0</v>
      </c>
    </row>
    <row r="49" spans="1:10" s="7" customFormat="1" ht="12" x14ac:dyDescent="0.2">
      <c r="A49" s="31" t="s">
        <v>14</v>
      </c>
      <c r="B49" s="32"/>
      <c r="C49" s="44">
        <f>SUM(C50:C57)</f>
        <v>325930225.5</v>
      </c>
      <c r="D49" s="44">
        <f>SUM(D50:D57)</f>
        <v>-4043321.59</v>
      </c>
      <c r="E49" s="44">
        <f>SUM(E50:E57)</f>
        <v>321886903.90999997</v>
      </c>
      <c r="F49" s="53">
        <f>SUM(F50:F57)</f>
        <v>251382674.78000003</v>
      </c>
      <c r="G49" s="44">
        <f>SUM(G50:G57)</f>
        <v>248621563.34</v>
      </c>
      <c r="H49" s="54">
        <f t="shared" si="3"/>
        <v>70504229.129999936</v>
      </c>
      <c r="J49" s="7">
        <f t="shared" si="2"/>
        <v>0</v>
      </c>
    </row>
    <row r="50" spans="1:10" s="7" customFormat="1" x14ac:dyDescent="0.25">
      <c r="A50" s="33"/>
      <c r="B50" s="34" t="s">
        <v>15</v>
      </c>
      <c r="C50" s="49">
        <v>0</v>
      </c>
      <c r="D50" s="35">
        <v>28527.42</v>
      </c>
      <c r="E50" s="49">
        <f t="shared" ref="E50:E57" si="11">C50+D50</f>
        <v>28527.42</v>
      </c>
      <c r="F50" s="36">
        <v>28527.42</v>
      </c>
      <c r="G50" s="35">
        <v>28527.42</v>
      </c>
      <c r="H50" s="55">
        <f t="shared" si="3"/>
        <v>0</v>
      </c>
      <c r="J50" s="7">
        <f t="shared" si="2"/>
        <v>0</v>
      </c>
    </row>
    <row r="51" spans="1:10" s="7" customFormat="1" x14ac:dyDescent="0.25">
      <c r="A51" s="33"/>
      <c r="B51" s="34" t="s">
        <v>16</v>
      </c>
      <c r="C51" s="49">
        <v>0</v>
      </c>
      <c r="D51" s="35">
        <v>41955.55</v>
      </c>
      <c r="E51" s="49">
        <f t="shared" si="11"/>
        <v>41955.55</v>
      </c>
      <c r="F51" s="36">
        <v>41955.55</v>
      </c>
      <c r="G51" s="35">
        <v>41955.55</v>
      </c>
      <c r="H51" s="55">
        <f t="shared" si="3"/>
        <v>0</v>
      </c>
      <c r="J51" s="7">
        <f t="shared" si="2"/>
        <v>0</v>
      </c>
    </row>
    <row r="52" spans="1:10" s="7" customFormat="1" x14ac:dyDescent="0.25">
      <c r="A52" s="33"/>
      <c r="B52" s="34" t="s">
        <v>17</v>
      </c>
      <c r="C52" s="49">
        <v>0</v>
      </c>
      <c r="D52" s="35">
        <v>203488.04</v>
      </c>
      <c r="E52" s="49">
        <f t="shared" si="11"/>
        <v>203488.04</v>
      </c>
      <c r="F52" s="36">
        <f>D52</f>
        <v>203488.04</v>
      </c>
      <c r="G52" s="35">
        <f>F52</f>
        <v>203488.04</v>
      </c>
      <c r="H52" s="55">
        <f t="shared" si="3"/>
        <v>0</v>
      </c>
      <c r="J52" s="7">
        <f t="shared" si="2"/>
        <v>0</v>
      </c>
    </row>
    <row r="53" spans="1:10" s="7" customFormat="1" x14ac:dyDescent="0.25">
      <c r="A53" s="33"/>
      <c r="B53" s="34" t="s">
        <v>18</v>
      </c>
      <c r="C53" s="49">
        <v>0</v>
      </c>
      <c r="D53" s="50">
        <v>0</v>
      </c>
      <c r="E53" s="49">
        <f t="shared" si="11"/>
        <v>0</v>
      </c>
      <c r="F53" s="56">
        <v>0</v>
      </c>
      <c r="G53" s="49">
        <v>0</v>
      </c>
      <c r="H53" s="55">
        <f t="shared" si="3"/>
        <v>0</v>
      </c>
      <c r="J53" s="7">
        <f t="shared" si="2"/>
        <v>0</v>
      </c>
    </row>
    <row r="54" spans="1:10" s="7" customFormat="1" x14ac:dyDescent="0.25">
      <c r="A54" s="33"/>
      <c r="B54" s="34" t="s">
        <v>19</v>
      </c>
      <c r="C54" s="49">
        <v>0</v>
      </c>
      <c r="D54" s="35">
        <v>180412.81</v>
      </c>
      <c r="E54" s="49">
        <f t="shared" si="11"/>
        <v>180412.81</v>
      </c>
      <c r="F54" s="36">
        <v>179960.51</v>
      </c>
      <c r="G54" s="35">
        <v>179960.51</v>
      </c>
      <c r="H54" s="55">
        <f t="shared" si="3"/>
        <v>452.29999999998836</v>
      </c>
      <c r="J54" s="7">
        <f t="shared" si="2"/>
        <v>0</v>
      </c>
    </row>
    <row r="55" spans="1:10" s="7" customFormat="1" x14ac:dyDescent="0.25">
      <c r="A55" s="33"/>
      <c r="B55" s="34" t="s">
        <v>20</v>
      </c>
      <c r="C55" s="49">
        <v>0</v>
      </c>
      <c r="D55" s="50">
        <v>0</v>
      </c>
      <c r="E55" s="49">
        <f t="shared" si="11"/>
        <v>0</v>
      </c>
      <c r="F55" s="56">
        <v>0</v>
      </c>
      <c r="G55" s="49">
        <v>0</v>
      </c>
      <c r="H55" s="55">
        <f t="shared" si="3"/>
        <v>0</v>
      </c>
      <c r="J55" s="7">
        <f t="shared" si="2"/>
        <v>0</v>
      </c>
    </row>
    <row r="56" spans="1:10" s="7" customFormat="1" x14ac:dyDescent="0.25">
      <c r="A56" s="33"/>
      <c r="B56" s="34" t="s">
        <v>21</v>
      </c>
      <c r="C56" s="49">
        <v>325930225.5</v>
      </c>
      <c r="D56" s="35">
        <v>-4507503.5599999996</v>
      </c>
      <c r="E56" s="49">
        <f t="shared" si="11"/>
        <v>321422721.94</v>
      </c>
      <c r="F56" s="36">
        <v>250918945.11000001</v>
      </c>
      <c r="G56" s="35">
        <v>248157833.66999999</v>
      </c>
      <c r="H56" s="55">
        <f t="shared" si="3"/>
        <v>70503776.829999983</v>
      </c>
      <c r="J56" s="7">
        <f t="shared" si="2"/>
        <v>0</v>
      </c>
    </row>
    <row r="57" spans="1:10" s="7" customFormat="1" x14ac:dyDescent="0.25">
      <c r="A57" s="33"/>
      <c r="B57" s="34" t="s">
        <v>22</v>
      </c>
      <c r="C57" s="49">
        <v>0</v>
      </c>
      <c r="D57" s="35">
        <v>9798.15</v>
      </c>
      <c r="E57" s="49">
        <f t="shared" si="11"/>
        <v>9798.15</v>
      </c>
      <c r="F57" s="36">
        <v>9798.15</v>
      </c>
      <c r="G57" s="35">
        <v>9798.15</v>
      </c>
      <c r="H57" s="55">
        <f t="shared" si="3"/>
        <v>0</v>
      </c>
      <c r="J57" s="7">
        <f t="shared" si="2"/>
        <v>0</v>
      </c>
    </row>
    <row r="58" spans="1:10" s="7" customFormat="1" x14ac:dyDescent="0.25">
      <c r="A58" s="39"/>
      <c r="B58" s="40"/>
      <c r="C58" s="44"/>
      <c r="D58" s="44"/>
      <c r="E58" s="44"/>
      <c r="F58" s="36"/>
      <c r="G58" s="35"/>
      <c r="H58" s="44"/>
      <c r="J58" s="7">
        <f t="shared" si="2"/>
        <v>0</v>
      </c>
    </row>
    <row r="59" spans="1:10" s="7" customFormat="1" x14ac:dyDescent="0.25">
      <c r="A59" s="31" t="s">
        <v>23</v>
      </c>
      <c r="B59" s="32"/>
      <c r="C59" s="44">
        <f>SUM(C60:C66)</f>
        <v>224161345.5</v>
      </c>
      <c r="D59" s="44">
        <f>SUM(D60:D66)</f>
        <v>2326367.379999999</v>
      </c>
      <c r="E59" s="44">
        <f>SUM(E60:E66)</f>
        <v>226487712.87999997</v>
      </c>
      <c r="F59" s="57">
        <f>SUM(F60:F66)</f>
        <v>165788765.09999996</v>
      </c>
      <c r="G59" s="58">
        <f>SUM(G60:G66)</f>
        <v>153463992.90999997</v>
      </c>
      <c r="H59" s="54">
        <f t="shared" si="3"/>
        <v>60698947.780000001</v>
      </c>
      <c r="J59" s="7">
        <f t="shared" si="2"/>
        <v>0</v>
      </c>
    </row>
    <row r="60" spans="1:10" s="7" customFormat="1" x14ac:dyDescent="0.25">
      <c r="A60" s="33"/>
      <c r="B60" s="34" t="s">
        <v>24</v>
      </c>
      <c r="C60" s="49">
        <v>134082686.70999999</v>
      </c>
      <c r="D60" s="35">
        <v>9129060.1199999992</v>
      </c>
      <c r="E60" s="49">
        <f t="shared" ref="E60:E66" si="12">C60+D60</f>
        <v>143211746.82999998</v>
      </c>
      <c r="F60" s="36">
        <v>127576134.38</v>
      </c>
      <c r="G60" s="35">
        <v>116615318.41</v>
      </c>
      <c r="H60" s="55">
        <f t="shared" si="3"/>
        <v>15635612.449999988</v>
      </c>
      <c r="J60" s="7">
        <f t="shared" si="2"/>
        <v>0</v>
      </c>
    </row>
    <row r="61" spans="1:10" s="7" customFormat="1" x14ac:dyDescent="0.25">
      <c r="A61" s="33"/>
      <c r="B61" s="34" t="s">
        <v>25</v>
      </c>
      <c r="C61" s="49">
        <v>90078658.790000007</v>
      </c>
      <c r="D61" s="35">
        <v>-7057668.25</v>
      </c>
      <c r="E61" s="49">
        <f t="shared" si="12"/>
        <v>83020990.540000007</v>
      </c>
      <c r="F61" s="36">
        <v>37957655.210000001</v>
      </c>
      <c r="G61" s="35">
        <v>36593698.990000002</v>
      </c>
      <c r="H61" s="55">
        <f t="shared" si="3"/>
        <v>45063335.330000006</v>
      </c>
      <c r="J61" s="7">
        <f t="shared" si="2"/>
        <v>0</v>
      </c>
    </row>
    <row r="62" spans="1:10" s="7" customFormat="1" x14ac:dyDescent="0.25">
      <c r="A62" s="33"/>
      <c r="B62" s="34" t="s">
        <v>26</v>
      </c>
      <c r="C62" s="50">
        <v>0</v>
      </c>
      <c r="D62" s="35">
        <v>139761.01</v>
      </c>
      <c r="E62" s="49">
        <f t="shared" si="12"/>
        <v>139761.01</v>
      </c>
      <c r="F62" s="36">
        <v>139761.01</v>
      </c>
      <c r="G62" s="35">
        <v>139761.01</v>
      </c>
      <c r="H62" s="55">
        <f t="shared" si="3"/>
        <v>0</v>
      </c>
      <c r="J62" s="7">
        <f t="shared" si="2"/>
        <v>0</v>
      </c>
    </row>
    <row r="63" spans="1:10" s="7" customFormat="1" x14ac:dyDescent="0.25">
      <c r="A63" s="33"/>
      <c r="B63" s="34" t="s">
        <v>27</v>
      </c>
      <c r="C63" s="50">
        <v>0</v>
      </c>
      <c r="D63" s="35">
        <v>56929.59</v>
      </c>
      <c r="E63" s="49">
        <f t="shared" si="12"/>
        <v>56929.59</v>
      </c>
      <c r="F63" s="36">
        <v>56929.59</v>
      </c>
      <c r="G63" s="35">
        <v>56929.59</v>
      </c>
      <c r="H63" s="55">
        <f t="shared" si="3"/>
        <v>0</v>
      </c>
      <c r="J63" s="7">
        <f t="shared" si="2"/>
        <v>0</v>
      </c>
    </row>
    <row r="64" spans="1:10" s="7" customFormat="1" x14ac:dyDescent="0.25">
      <c r="A64" s="33"/>
      <c r="B64" s="34" t="s">
        <v>28</v>
      </c>
      <c r="C64" s="50">
        <v>0</v>
      </c>
      <c r="D64" s="35">
        <v>31497.23</v>
      </c>
      <c r="E64" s="49">
        <f t="shared" si="12"/>
        <v>31497.23</v>
      </c>
      <c r="F64" s="36">
        <v>31497.23</v>
      </c>
      <c r="G64" s="35">
        <v>31497.23</v>
      </c>
      <c r="H64" s="55">
        <f t="shared" si="3"/>
        <v>0</v>
      </c>
      <c r="J64" s="7">
        <f t="shared" si="2"/>
        <v>0</v>
      </c>
    </row>
    <row r="65" spans="1:10" s="7" customFormat="1" x14ac:dyDescent="0.25">
      <c r="A65" s="33"/>
      <c r="B65" s="34" t="s">
        <v>29</v>
      </c>
      <c r="C65" s="50">
        <v>0</v>
      </c>
      <c r="D65" s="35">
        <v>14315.45</v>
      </c>
      <c r="E65" s="49">
        <f t="shared" si="12"/>
        <v>14315.45</v>
      </c>
      <c r="F65" s="36">
        <v>14315.45</v>
      </c>
      <c r="G65" s="35">
        <v>14315.45</v>
      </c>
      <c r="H65" s="55">
        <f t="shared" si="3"/>
        <v>0</v>
      </c>
      <c r="J65" s="7">
        <f t="shared" si="2"/>
        <v>0</v>
      </c>
    </row>
    <row r="66" spans="1:10" s="7" customFormat="1" x14ac:dyDescent="0.25">
      <c r="A66" s="33"/>
      <c r="B66" s="34" t="s">
        <v>30</v>
      </c>
      <c r="C66" s="50">
        <v>0</v>
      </c>
      <c r="D66" s="35">
        <v>12472.23</v>
      </c>
      <c r="E66" s="49">
        <f t="shared" si="12"/>
        <v>12472.23</v>
      </c>
      <c r="F66" s="36">
        <v>12472.23</v>
      </c>
      <c r="G66" s="35">
        <v>12472.23</v>
      </c>
      <c r="H66" s="55">
        <f t="shared" si="3"/>
        <v>0</v>
      </c>
      <c r="J66" s="7">
        <f t="shared" si="2"/>
        <v>0</v>
      </c>
    </row>
    <row r="67" spans="1:10" s="7" customFormat="1" x14ac:dyDescent="0.25">
      <c r="A67" s="39"/>
      <c r="B67" s="40"/>
      <c r="C67" s="44"/>
      <c r="D67" s="44"/>
      <c r="E67" s="44"/>
      <c r="F67" s="56" t="s">
        <v>48</v>
      </c>
      <c r="G67" s="49"/>
      <c r="H67" s="44"/>
      <c r="J67" s="7" t="s">
        <v>48</v>
      </c>
    </row>
    <row r="68" spans="1:10" s="7" customFormat="1" x14ac:dyDescent="0.25">
      <c r="A68" s="31" t="s">
        <v>31</v>
      </c>
      <c r="B68" s="32"/>
      <c r="C68" s="44">
        <f>SUM(C69:C77)</f>
        <v>34200</v>
      </c>
      <c r="D68" s="44">
        <f>SUM(D69:D77)</f>
        <v>161718.56</v>
      </c>
      <c r="E68" s="44">
        <f>SUM(E69:E77)</f>
        <v>195918.56</v>
      </c>
      <c r="F68" s="57">
        <f>SUM(F69:F77)</f>
        <v>195918.56</v>
      </c>
      <c r="G68" s="58">
        <f>SUM(G69:G77)</f>
        <v>195918.56</v>
      </c>
      <c r="H68" s="54">
        <f t="shared" si="3"/>
        <v>0</v>
      </c>
      <c r="J68" s="7">
        <f t="shared" si="2"/>
        <v>0</v>
      </c>
    </row>
    <row r="69" spans="1:10" s="7" customFormat="1" x14ac:dyDescent="0.25">
      <c r="A69" s="33"/>
      <c r="B69" s="34" t="s">
        <v>32</v>
      </c>
      <c r="C69" s="50">
        <v>0</v>
      </c>
      <c r="D69" s="35">
        <v>33569.01</v>
      </c>
      <c r="E69" s="49">
        <f t="shared" ref="E69:E77" si="13">C69+D69</f>
        <v>33569.01</v>
      </c>
      <c r="F69" s="36">
        <v>33569.01</v>
      </c>
      <c r="G69" s="35">
        <v>33569.01</v>
      </c>
      <c r="H69" s="55">
        <f t="shared" si="3"/>
        <v>0</v>
      </c>
      <c r="J69" s="7">
        <f t="shared" si="2"/>
        <v>0</v>
      </c>
    </row>
    <row r="70" spans="1:10" s="7" customFormat="1" x14ac:dyDescent="0.25">
      <c r="A70" s="33"/>
      <c r="B70" s="34" t="s">
        <v>33</v>
      </c>
      <c r="C70" s="50">
        <v>0</v>
      </c>
      <c r="D70" s="35">
        <v>52921.14</v>
      </c>
      <c r="E70" s="49">
        <f t="shared" si="13"/>
        <v>52921.14</v>
      </c>
      <c r="F70" s="36">
        <v>52921.14</v>
      </c>
      <c r="G70" s="35">
        <v>52921.14</v>
      </c>
      <c r="H70" s="55">
        <f t="shared" si="3"/>
        <v>0</v>
      </c>
      <c r="J70" s="7">
        <f t="shared" si="2"/>
        <v>0</v>
      </c>
    </row>
    <row r="71" spans="1:10" s="7" customFormat="1" x14ac:dyDescent="0.25">
      <c r="A71" s="33"/>
      <c r="B71" s="34" t="s">
        <v>34</v>
      </c>
      <c r="C71" s="50">
        <v>0</v>
      </c>
      <c r="D71" s="50">
        <v>0</v>
      </c>
      <c r="E71" s="49">
        <f t="shared" si="13"/>
        <v>0</v>
      </c>
      <c r="F71" s="56">
        <v>0</v>
      </c>
      <c r="G71" s="49">
        <v>0</v>
      </c>
      <c r="H71" s="55">
        <f t="shared" si="3"/>
        <v>0</v>
      </c>
      <c r="J71" s="7">
        <f t="shared" si="2"/>
        <v>0</v>
      </c>
    </row>
    <row r="72" spans="1:10" s="7" customFormat="1" x14ac:dyDescent="0.25">
      <c r="A72" s="33"/>
      <c r="B72" s="34" t="s">
        <v>35</v>
      </c>
      <c r="C72" s="50">
        <v>0</v>
      </c>
      <c r="D72" s="50">
        <v>0</v>
      </c>
      <c r="E72" s="49">
        <f t="shared" si="13"/>
        <v>0</v>
      </c>
      <c r="F72" s="36">
        <v>0</v>
      </c>
      <c r="G72" s="35">
        <v>0</v>
      </c>
      <c r="H72" s="55">
        <f t="shared" si="3"/>
        <v>0</v>
      </c>
      <c r="J72" s="7">
        <f t="shared" si="2"/>
        <v>0</v>
      </c>
    </row>
    <row r="73" spans="1:10" s="7" customFormat="1" x14ac:dyDescent="0.25">
      <c r="A73" s="33"/>
      <c r="B73" s="34" t="s">
        <v>36</v>
      </c>
      <c r="C73" s="50">
        <v>0</v>
      </c>
      <c r="D73" s="50">
        <v>0</v>
      </c>
      <c r="E73" s="49">
        <f t="shared" si="13"/>
        <v>0</v>
      </c>
      <c r="F73" s="59">
        <v>0</v>
      </c>
      <c r="G73" s="50">
        <v>0</v>
      </c>
      <c r="H73" s="55">
        <f t="shared" si="3"/>
        <v>0</v>
      </c>
      <c r="J73" s="7">
        <f t="shared" si="2"/>
        <v>0</v>
      </c>
    </row>
    <row r="74" spans="1:10" s="7" customFormat="1" x14ac:dyDescent="0.25">
      <c r="A74" s="33"/>
      <c r="B74" s="34" t="s">
        <v>37</v>
      </c>
      <c r="C74" s="50">
        <v>34200</v>
      </c>
      <c r="D74" s="35">
        <v>-12833.36</v>
      </c>
      <c r="E74" s="49">
        <f t="shared" si="13"/>
        <v>21366.639999999999</v>
      </c>
      <c r="F74" s="36">
        <v>21366.639999999999</v>
      </c>
      <c r="G74" s="35">
        <v>21366.639999999999</v>
      </c>
      <c r="H74" s="55">
        <f t="shared" si="3"/>
        <v>0</v>
      </c>
      <c r="J74" s="7">
        <f t="shared" si="2"/>
        <v>0</v>
      </c>
    </row>
    <row r="75" spans="1:10" s="7" customFormat="1" x14ac:dyDescent="0.25">
      <c r="A75" s="33"/>
      <c r="B75" s="34" t="s">
        <v>38</v>
      </c>
      <c r="C75" s="50">
        <v>0</v>
      </c>
      <c r="D75" s="35">
        <v>88061.77</v>
      </c>
      <c r="E75" s="49">
        <f t="shared" si="13"/>
        <v>88061.77</v>
      </c>
      <c r="F75" s="36">
        <v>88061.77</v>
      </c>
      <c r="G75" s="35">
        <v>88061.77</v>
      </c>
      <c r="H75" s="55">
        <f t="shared" si="3"/>
        <v>0</v>
      </c>
      <c r="J75" s="7">
        <f t="shared" si="2"/>
        <v>0</v>
      </c>
    </row>
    <row r="76" spans="1:10" s="7" customFormat="1" x14ac:dyDescent="0.25">
      <c r="A76" s="33"/>
      <c r="B76" s="34" t="s">
        <v>39</v>
      </c>
      <c r="C76" s="50">
        <v>0</v>
      </c>
      <c r="D76" s="50">
        <v>0</v>
      </c>
      <c r="E76" s="49">
        <f t="shared" si="13"/>
        <v>0</v>
      </c>
      <c r="F76" s="59">
        <v>0</v>
      </c>
      <c r="G76" s="50">
        <v>0</v>
      </c>
      <c r="H76" s="55">
        <f t="shared" si="3"/>
        <v>0</v>
      </c>
      <c r="J76" s="7">
        <f t="shared" ref="J76:J83" si="14">IF(F76&gt;E76,F76-E76,0)</f>
        <v>0</v>
      </c>
    </row>
    <row r="77" spans="1:10" s="7" customFormat="1" x14ac:dyDescent="0.25">
      <c r="A77" s="33"/>
      <c r="B77" s="34" t="s">
        <v>40</v>
      </c>
      <c r="C77" s="50">
        <v>0</v>
      </c>
      <c r="D77" s="50">
        <v>0</v>
      </c>
      <c r="E77" s="49">
        <f t="shared" si="13"/>
        <v>0</v>
      </c>
      <c r="F77" s="59">
        <v>0</v>
      </c>
      <c r="G77" s="50">
        <v>0</v>
      </c>
      <c r="H77" s="55">
        <f t="shared" ref="H77:H86" si="15">E77-F77</f>
        <v>0</v>
      </c>
      <c r="J77" s="7">
        <f t="shared" si="14"/>
        <v>0</v>
      </c>
    </row>
    <row r="78" spans="1:10" s="7" customFormat="1" ht="12" x14ac:dyDescent="0.2">
      <c r="A78" s="39"/>
      <c r="B78" s="40"/>
      <c r="C78" s="44"/>
      <c r="D78" s="44"/>
      <c r="E78" s="44"/>
      <c r="F78" s="53"/>
      <c r="G78" s="44"/>
      <c r="H78" s="44"/>
      <c r="J78" s="7">
        <f t="shared" si="14"/>
        <v>0</v>
      </c>
    </row>
    <row r="79" spans="1:10" s="7" customFormat="1" ht="12" x14ac:dyDescent="0.2">
      <c r="A79" s="31" t="s">
        <v>41</v>
      </c>
      <c r="B79" s="32"/>
      <c r="C79" s="44">
        <f>SUM(C80:C83)</f>
        <v>0</v>
      </c>
      <c r="D79" s="44">
        <f>SUM(D80:D83)</f>
        <v>0</v>
      </c>
      <c r="E79" s="44">
        <f>SUM(E80:E83)</f>
        <v>0</v>
      </c>
      <c r="F79" s="53">
        <f>SUM(F80:F83)</f>
        <v>0</v>
      </c>
      <c r="G79" s="44">
        <f>SUM(G80:G83)</f>
        <v>0</v>
      </c>
      <c r="H79" s="54">
        <f t="shared" si="15"/>
        <v>0</v>
      </c>
      <c r="J79" s="7">
        <f t="shared" si="14"/>
        <v>0</v>
      </c>
    </row>
    <row r="80" spans="1:10" s="7" customFormat="1" ht="24" x14ac:dyDescent="0.2">
      <c r="A80" s="33"/>
      <c r="B80" s="48" t="s">
        <v>42</v>
      </c>
      <c r="C80" s="50">
        <v>0</v>
      </c>
      <c r="D80" s="50">
        <v>0</v>
      </c>
      <c r="E80" s="50">
        <v>0</v>
      </c>
      <c r="F80" s="59">
        <v>0</v>
      </c>
      <c r="G80" s="50">
        <v>0</v>
      </c>
      <c r="H80" s="55">
        <f t="shared" si="15"/>
        <v>0</v>
      </c>
      <c r="J80" s="7">
        <f t="shared" si="14"/>
        <v>0</v>
      </c>
    </row>
    <row r="81" spans="1:10" s="7" customFormat="1" ht="24" x14ac:dyDescent="0.2">
      <c r="A81" s="33"/>
      <c r="B81" s="48" t="s">
        <v>44</v>
      </c>
      <c r="C81" s="50">
        <v>0</v>
      </c>
      <c r="D81" s="50">
        <v>0</v>
      </c>
      <c r="E81" s="50">
        <v>0</v>
      </c>
      <c r="F81" s="59">
        <v>0</v>
      </c>
      <c r="G81" s="50">
        <v>0</v>
      </c>
      <c r="H81" s="55">
        <f t="shared" si="15"/>
        <v>0</v>
      </c>
      <c r="J81" s="7">
        <f t="shared" si="14"/>
        <v>0</v>
      </c>
    </row>
    <row r="82" spans="1:10" s="7" customFormat="1" ht="12" x14ac:dyDescent="0.2">
      <c r="A82" s="33"/>
      <c r="B82" s="48" t="s">
        <v>45</v>
      </c>
      <c r="C82" s="50">
        <v>0</v>
      </c>
      <c r="D82" s="50">
        <v>0</v>
      </c>
      <c r="E82" s="50">
        <v>0</v>
      </c>
      <c r="F82" s="59">
        <v>0</v>
      </c>
      <c r="G82" s="50">
        <v>0</v>
      </c>
      <c r="H82" s="55">
        <f t="shared" si="15"/>
        <v>0</v>
      </c>
      <c r="J82" s="7">
        <f t="shared" si="14"/>
        <v>0</v>
      </c>
    </row>
    <row r="83" spans="1:10" s="7" customFormat="1" ht="12" x14ac:dyDescent="0.2">
      <c r="A83" s="33"/>
      <c r="B83" s="48" t="s">
        <v>46</v>
      </c>
      <c r="C83" s="50">
        <v>0</v>
      </c>
      <c r="D83" s="50">
        <v>0</v>
      </c>
      <c r="E83" s="50">
        <v>0</v>
      </c>
      <c r="F83" s="59">
        <v>0</v>
      </c>
      <c r="G83" s="50">
        <v>0</v>
      </c>
      <c r="H83" s="55">
        <f t="shared" si="15"/>
        <v>0</v>
      </c>
      <c r="J83" s="7">
        <f t="shared" si="14"/>
        <v>0</v>
      </c>
    </row>
    <row r="84" spans="1:10" s="7" customFormat="1" ht="12" x14ac:dyDescent="0.2">
      <c r="A84" s="39"/>
      <c r="B84" s="40"/>
      <c r="C84" s="60"/>
      <c r="D84" s="60"/>
      <c r="E84" s="60"/>
      <c r="F84" s="61"/>
      <c r="G84" s="60"/>
      <c r="H84" s="60"/>
    </row>
    <row r="85" spans="1:10" s="7" customFormat="1" ht="12" x14ac:dyDescent="0.2">
      <c r="A85" s="31" t="s">
        <v>49</v>
      </c>
      <c r="B85" s="32"/>
      <c r="C85" s="62">
        <f>+C11+C48</f>
        <v>2363060899</v>
      </c>
      <c r="D85" s="62">
        <f>+D11+D48</f>
        <v>202479815.25</v>
      </c>
      <c r="E85" s="62">
        <f>+E11+E48</f>
        <v>2565540714.25</v>
      </c>
      <c r="F85" s="63">
        <f>+F11+F48</f>
        <v>1650964005.3700004</v>
      </c>
      <c r="G85" s="62">
        <f>+G11+G48</f>
        <v>1556021270.96</v>
      </c>
      <c r="H85" s="64">
        <f t="shared" si="15"/>
        <v>914576708.87999964</v>
      </c>
    </row>
    <row r="86" spans="1:10" s="7" customFormat="1" ht="12.75" thickBot="1" x14ac:dyDescent="0.25">
      <c r="A86" s="65"/>
      <c r="B86" s="66"/>
      <c r="C86" s="67"/>
      <c r="D86" s="67"/>
      <c r="E86" s="67"/>
      <c r="F86" s="68"/>
      <c r="G86" s="67"/>
      <c r="H86" s="67"/>
    </row>
    <row r="87" spans="1:10" s="7" customFormat="1" ht="12" x14ac:dyDescent="0.2">
      <c r="A87" s="1"/>
    </row>
    <row r="89" spans="1:10" x14ac:dyDescent="0.25">
      <c r="B89" s="69" t="s">
        <v>50</v>
      </c>
      <c r="C89" s="70">
        <f>'[1]P COG'!D88</f>
        <v>2363060899</v>
      </c>
      <c r="D89" s="71">
        <f>'[1]P COG'!E88</f>
        <v>202479815.25</v>
      </c>
      <c r="E89" s="71">
        <f>'[1]P COG'!F88</f>
        <v>2565540714.25</v>
      </c>
      <c r="F89" s="71">
        <f>'[1]P COG'!G88</f>
        <v>1650964005.3700004</v>
      </c>
      <c r="G89" s="71">
        <f>'[1]P COG'!H88</f>
        <v>1556021270.96</v>
      </c>
      <c r="H89" s="71">
        <f>'[1]P COG'!I88</f>
        <v>914576708.88</v>
      </c>
    </row>
    <row r="90" spans="1:10" x14ac:dyDescent="0.25">
      <c r="C90" s="71">
        <f>C85-C89</f>
        <v>0</v>
      </c>
      <c r="D90" s="71">
        <f t="shared" ref="D90:H90" si="16">D85-D89</f>
        <v>0</v>
      </c>
      <c r="E90" s="71">
        <f t="shared" si="16"/>
        <v>0</v>
      </c>
      <c r="F90" s="71">
        <f t="shared" si="16"/>
        <v>0</v>
      </c>
      <c r="G90" s="71">
        <f t="shared" si="16"/>
        <v>0</v>
      </c>
      <c r="H90" s="71">
        <f t="shared" si="16"/>
        <v>0</v>
      </c>
    </row>
    <row r="91" spans="1:10" x14ac:dyDescent="0.25">
      <c r="C91" s="72"/>
      <c r="D91" s="72"/>
      <c r="E91" s="72"/>
      <c r="F91" s="72"/>
      <c r="G91" s="72"/>
      <c r="H91" s="72"/>
    </row>
    <row r="92" spans="1:10" x14ac:dyDescent="0.25">
      <c r="B92" t="s">
        <v>51</v>
      </c>
      <c r="C92" s="43">
        <f>'[1]LDF F6a) EG'!C93</f>
        <v>550125771</v>
      </c>
      <c r="D92" s="43">
        <f>'[1]LDF F6a) EG'!D93</f>
        <v>-1555235.6499999994</v>
      </c>
      <c r="E92" s="43">
        <f>'[1]LDF F6a) EG'!E93</f>
        <v>548570535.35000002</v>
      </c>
      <c r="F92" s="43">
        <f>'[1]LDF F6a) EG'!F93</f>
        <v>417367358.44</v>
      </c>
      <c r="G92" s="43">
        <f>'[1]LDF F6a) EG'!G93</f>
        <v>402281474.81</v>
      </c>
      <c r="H92" s="43">
        <f>'[1]LDF F6a) EG'!H93</f>
        <v>131203176.91000003</v>
      </c>
    </row>
    <row r="93" spans="1:10" x14ac:dyDescent="0.25">
      <c r="C93" s="43">
        <f>C48-C92</f>
        <v>0</v>
      </c>
      <c r="D93" s="43">
        <f t="shared" ref="D93:H93" si="17">D48-D92</f>
        <v>0</v>
      </c>
      <c r="E93" s="43">
        <f t="shared" si="17"/>
        <v>0</v>
      </c>
      <c r="F93" s="43">
        <f t="shared" si="17"/>
        <v>0</v>
      </c>
      <c r="G93" s="43">
        <f t="shared" si="17"/>
        <v>0</v>
      </c>
      <c r="H93" s="43">
        <f t="shared" si="17"/>
        <v>-1.1920928955078125E-7</v>
      </c>
    </row>
    <row r="94" spans="1:10" x14ac:dyDescent="0.25">
      <c r="B94" t="s">
        <v>52</v>
      </c>
      <c r="C94" s="73">
        <f>'[1]LDF F6a) EG'!C9</f>
        <v>1812935128.0000002</v>
      </c>
      <c r="D94" s="73">
        <f>'[1]LDF F6a) EG'!D9</f>
        <v>204035050.89999998</v>
      </c>
      <c r="E94" s="73">
        <f>'[1]LDF F6a) EG'!E9</f>
        <v>2016970178.9000003</v>
      </c>
      <c r="F94" s="73">
        <f>'[1]LDF F6a) EG'!F9</f>
        <v>1233596646.9299998</v>
      </c>
      <c r="G94" s="73">
        <f>'[1]LDF F6a) EG'!G9</f>
        <v>1153739796.1500001</v>
      </c>
      <c r="H94" s="73">
        <f>'[1]LDF F6a) EG'!H9</f>
        <v>783373531.97000015</v>
      </c>
    </row>
    <row r="95" spans="1:10" x14ac:dyDescent="0.25">
      <c r="C95" s="43">
        <f>C94-C11</f>
        <v>0</v>
      </c>
      <c r="D95" s="43">
        <f t="shared" ref="D95:H95" si="18">D94-D11</f>
        <v>0</v>
      </c>
      <c r="E95" s="43">
        <f t="shared" si="18"/>
        <v>0</v>
      </c>
      <c r="F95" s="43">
        <f t="shared" si="18"/>
        <v>0</v>
      </c>
      <c r="G95" s="43">
        <f t="shared" si="18"/>
        <v>0</v>
      </c>
      <c r="H95" s="43">
        <f t="shared" si="18"/>
        <v>0</v>
      </c>
    </row>
    <row r="98" spans="2:8" x14ac:dyDescent="0.25">
      <c r="B98" s="74"/>
      <c r="C98" s="74"/>
      <c r="D98" s="74"/>
      <c r="E98" s="74"/>
      <c r="F98" s="74"/>
      <c r="G98" s="74"/>
      <c r="H98" s="74"/>
    </row>
    <row r="99" spans="2:8" x14ac:dyDescent="0.25">
      <c r="B99" s="74"/>
      <c r="C99" s="74"/>
      <c r="D99" s="74"/>
      <c r="E99" s="74"/>
      <c r="F99" s="74"/>
      <c r="G99" s="74"/>
      <c r="H99" s="74"/>
    </row>
    <row r="100" spans="2:8" x14ac:dyDescent="0.25">
      <c r="B100" s="74"/>
      <c r="C100" s="74"/>
      <c r="D100" s="74"/>
      <c r="E100" s="74"/>
      <c r="F100" s="74"/>
      <c r="G100" s="74"/>
      <c r="H100" s="74"/>
    </row>
  </sheetData>
  <mergeCells count="22"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  <mergeCell ref="A7:H7"/>
    <mergeCell ref="A8:B9"/>
    <mergeCell ref="C8:G8"/>
    <mergeCell ref="H8:H9"/>
    <mergeCell ref="A10:B10"/>
    <mergeCell ref="A11:B11"/>
    <mergeCell ref="B1:H1"/>
    <mergeCell ref="B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F6c) FUNC</vt:lpstr>
      <vt:lpstr>'LDF F6c) FUNC'!Área_de_impresión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2021-10-21T17:09:33Z</dcterms:created>
  <dcterms:modified xsi:type="dcterms:W3CDTF">2021-10-21T17:11:41Z</dcterms:modified>
</cp:coreProperties>
</file>