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ptiembre\"/>
    </mc:Choice>
  </mc:AlternateContent>
  <xr:revisionPtr revIDLastSave="0" documentId="8_{69FFDCA1-DE10-4F23-A776-AF680AE4B6D5}" xr6:coauthVersionLast="36" xr6:coauthVersionMax="36" xr10:uidLastSave="{00000000-0000-0000-0000-000000000000}"/>
  <bookViews>
    <workbookView xWindow="0" yWindow="0" windowWidth="21600" windowHeight="9525" xr2:uid="{A3886675-A5E6-4AE4-905B-52B4CBB3981C}"/>
  </bookViews>
  <sheets>
    <sheet name="LDF 6 c) FUNC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PERIODO_INFORME">'[1]Info General'!$C$14</definedName>
    <definedName name="TRIMESTRE">'[3]Info General'!$C$16</definedName>
    <definedName name="ULTIMO">'[1]Info General'!$E$20</definedName>
    <definedName name="ULTIMO_SALDO">'[3]Info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G91" i="1" s="1"/>
  <c r="D90" i="1"/>
  <c r="G90" i="1" s="1"/>
  <c r="D89" i="1"/>
  <c r="G89" i="1" s="1"/>
  <c r="G87" i="1" s="1"/>
  <c r="F87" i="1"/>
  <c r="E87" i="1"/>
  <c r="D87" i="1"/>
  <c r="C87" i="1"/>
  <c r="B87" i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F75" i="1"/>
  <c r="E75" i="1"/>
  <c r="D75" i="1"/>
  <c r="C75" i="1"/>
  <c r="B75" i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F65" i="1"/>
  <c r="E65" i="1"/>
  <c r="C65" i="1"/>
  <c r="B65" i="1"/>
  <c r="D63" i="1"/>
  <c r="G63" i="1" s="1"/>
  <c r="D62" i="1"/>
  <c r="G62" i="1" s="1"/>
  <c r="D61" i="1"/>
  <c r="G61" i="1" s="1"/>
  <c r="D60" i="1"/>
  <c r="D59" i="1"/>
  <c r="G59" i="1" s="1"/>
  <c r="G58" i="1"/>
  <c r="D58" i="1"/>
  <c r="D57" i="1"/>
  <c r="D54" i="1" s="1"/>
  <c r="G56" i="1"/>
  <c r="D56" i="1"/>
  <c r="F54" i="1"/>
  <c r="F52" i="1" s="1"/>
  <c r="E54" i="1"/>
  <c r="E52" i="1" s="1"/>
  <c r="C54" i="1"/>
  <c r="B54" i="1"/>
  <c r="B52" i="1" s="1"/>
  <c r="C52" i="1"/>
  <c r="D50" i="1"/>
  <c r="G50" i="1" s="1"/>
  <c r="G49" i="1"/>
  <c r="D49" i="1"/>
  <c r="D48" i="1"/>
  <c r="D45" i="1" s="1"/>
  <c r="G47" i="1"/>
  <c r="D47" i="1"/>
  <c r="F45" i="1"/>
  <c r="E45" i="1"/>
  <c r="E11" i="1" s="1"/>
  <c r="E93" i="1" s="1"/>
  <c r="C45" i="1"/>
  <c r="B45" i="1"/>
  <c r="D43" i="1"/>
  <c r="D33" i="1" s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F33" i="1"/>
  <c r="E33" i="1"/>
  <c r="C33" i="1"/>
  <c r="B33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3" i="1" s="1"/>
  <c r="F23" i="1"/>
  <c r="E23" i="1"/>
  <c r="C23" i="1"/>
  <c r="B23" i="1"/>
  <c r="D21" i="1"/>
  <c r="G21" i="1" s="1"/>
  <c r="G20" i="1"/>
  <c r="D20" i="1"/>
  <c r="D19" i="1"/>
  <c r="G19" i="1" s="1"/>
  <c r="F18" i="1"/>
  <c r="E18" i="1"/>
  <c r="C18" i="1"/>
  <c r="D18" i="1" s="1"/>
  <c r="G18" i="1" s="1"/>
  <c r="G17" i="1"/>
  <c r="D17" i="1"/>
  <c r="D16" i="1"/>
  <c r="G15" i="1"/>
  <c r="D15" i="1"/>
  <c r="F13" i="1"/>
  <c r="F11" i="1" s="1"/>
  <c r="E13" i="1"/>
  <c r="B13" i="1"/>
  <c r="B11" i="1" s="1"/>
  <c r="B93" i="1" s="1"/>
  <c r="D13" i="1" l="1"/>
  <c r="G33" i="1"/>
  <c r="G54" i="1"/>
  <c r="F93" i="1"/>
  <c r="D52" i="1"/>
  <c r="G65" i="1"/>
  <c r="G75" i="1"/>
  <c r="D65" i="1"/>
  <c r="G16" i="1"/>
  <c r="G13" i="1" s="1"/>
  <c r="D23" i="1"/>
  <c r="G48" i="1"/>
  <c r="G45" i="1" s="1"/>
  <c r="G57" i="1"/>
  <c r="C13" i="1"/>
  <c r="C11" i="1" s="1"/>
  <c r="C93" i="1" s="1"/>
  <c r="G52" i="1" l="1"/>
  <c r="G11" i="1"/>
  <c r="G93" i="1" s="1"/>
  <c r="D11" i="1"/>
  <c r="D93" i="1" s="1"/>
</calcChain>
</file>

<file path=xl/sharedStrings.xml><?xml version="1.0" encoding="utf-8"?>
<sst xmlns="http://schemas.openxmlformats.org/spreadsheetml/2006/main" count="100" uniqueCount="56">
  <si>
    <t>MUNICIPIO DE DURANGO</t>
  </si>
  <si>
    <t xml:space="preserve"> Estado Analitico del Ejercicio del Presupuesto de Egresos Detallado  - LDF Clasificación Funcional</t>
  </si>
  <si>
    <t xml:space="preserve"> Estado Analítico del Ejercicio del Presupuesto de Egresos </t>
  </si>
  <si>
    <t>Del 01 de Enero al 30 de Septiembre del 2020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</si>
  <si>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</si>
  <si>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</si>
  <si>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</si>
  <si>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</si>
  <si>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</si>
  <si>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</si>
  <si>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</si>
  <si>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</si>
  <si>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</si>
  <si>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</si>
  <si>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</si>
  <si>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</si>
  <si>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</si>
  <si>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</si>
  <si>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  6 = (3-4)</t>
  </si>
  <si>
    <t xml:space="preserve"> I. Gasto No Etiquetado (I=A+B+C+D)</t>
  </si>
  <si>
    <t xml:space="preserve">   A. Gobierno (A=a1+a2+a3+a4+a5+a6+a7+a8)</t>
  </si>
  <si>
    <t xml:space="preserve">      a1) Legislación</t>
  </si>
  <si>
    <t xml:space="preserve">      a2) Justicia</t>
  </si>
  <si>
    <t xml:space="preserve">      a3) Coordinación de la Política de Gobierno</t>
  </si>
  <si>
    <t xml:space="preserve">      a5) Asuntos Financieros y Hacendarios</t>
  </si>
  <si>
    <t xml:space="preserve">      a6) Seguridad Nacional</t>
  </si>
  <si>
    <t xml:space="preserve">      a7) Asuntos de Orden Público y de Seguridad Interior</t>
  </si>
  <si>
    <t xml:space="preserve">      a8) Otros Servicios Generales</t>
  </si>
  <si>
    <t xml:space="preserve">   B. Desarrollo Social (B=b1+b2+b3+b4+b5+b6+b7)</t>
  </si>
  <si>
    <t xml:space="preserve">      b1) Protección Ambiental</t>
  </si>
  <si>
    <t xml:space="preserve">      B2) Vivienda y Servicios a la Comunidad</t>
  </si>
  <si>
    <t xml:space="preserve">      b3) Salud</t>
  </si>
  <si>
    <t xml:space="preserve">      b4) Recreación, Cultura y Otras Manifestaciones Sociales</t>
  </si>
  <si>
    <t xml:space="preserve">      b5) Educación</t>
  </si>
  <si>
    <t xml:space="preserve">      b6) Protección Social</t>
  </si>
  <si>
    <t xml:space="preserve">      b7) Otros Asuntos Sociales</t>
  </si>
  <si>
    <t xml:space="preserve">   C. Desarrollo Económico (C=c1+c2+c3+c4+c5+c6+c7+c8+c9)</t>
  </si>
  <si>
    <t xml:space="preserve">      c1) Asuntos Económicos, Comerciales y Laborales en General</t>
  </si>
  <si>
    <t xml:space="preserve">      c2) Agropecuaria, Silvicultura, Pesca y Caza</t>
  </si>
  <si>
    <t xml:space="preserve">      c3) Combustibles y Energía</t>
  </si>
  <si>
    <t xml:space="preserve">      c4) Minería, Manufacturas y Construcción</t>
  </si>
  <si>
    <t xml:space="preserve">      c5) Transporte</t>
  </si>
  <si>
    <t xml:space="preserve">      c6) Comunicaciones</t>
  </si>
  <si>
    <t xml:space="preserve">      c7) Turismo</t>
  </si>
  <si>
    <t xml:space="preserve">      c8) Ciencia, Tecnología e Innovación</t>
  </si>
  <si>
    <t xml:space="preserve">      c9) Otras Industrias y Otros Asuntos Económicos</t>
  </si>
  <si>
    <t xml:space="preserve">   D. Otras No Clasificadas en Funciones Anteriores (D=d1+d2+d3+d4)</t>
  </si>
  <si>
    <t xml:space="preserve">      d1) Transacciones de la Deuda Pública / Costo Financiero de la Deuda</t>
  </si>
  <si>
    <t xml:space="preserve">      d2) Transferencias, Participaciones y Aportaciones entre Diferentes Niveles y Órdenes de Gobierno</t>
  </si>
  <si>
    <t xml:space="preserve">      d3) Saneamiento del Sistema Financiero</t>
  </si>
  <si>
    <t xml:space="preserve">      d4) Adeudos de Ejercicios Fiscales Anteriores</t>
  </si>
  <si>
    <t xml:space="preserve"> II. Gasto Etiquetado (II=A+B+C+D)</t>
  </si>
  <si>
    <t xml:space="preserve">      a4) Relaciones Exteriores</t>
  </si>
  <si>
    <t xml:space="preserve">      b2) Vivienda y Servicios a la Comunidad</t>
  </si>
  <si>
    <t xml:space="preserve">      b4) Recreación, Cultura y Otras Mnifestaciones Sociales</t>
  </si>
  <si>
    <t xml:space="preserve"> 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</si>
</sst>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9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9" fontId="3" fillId="2" borderId="9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/>
    </xf>
    <xf numFmtId="49" fontId="3" fillId="2" borderId="11" xfId="1" applyNumberFormat="1" applyFont="1" applyFill="1" applyBorder="1" applyAlignment="1">
      <alignment horizontal="center"/>
    </xf>
    <xf numFmtId="0" fontId="1" fillId="0" borderId="1" xfId="1" applyBorder="1"/>
    <xf numFmtId="49" fontId="1" fillId="0" borderId="9" xfId="1" applyNumberFormat="1" applyBorder="1" applyAlignment="1">
      <alignment horizontal="right"/>
    </xf>
    <xf numFmtId="49" fontId="1" fillId="0" borderId="3" xfId="1" applyNumberFormat="1" applyBorder="1" applyAlignment="1">
      <alignment horizontal="right"/>
    </xf>
    <xf numFmtId="49" fontId="1" fillId="0" borderId="0" xfId="1" applyNumberFormat="1" applyAlignment="1">
      <alignment horizontal="right"/>
    </xf>
    <xf numFmtId="0" fontId="4" fillId="0" borderId="4" xfId="1" applyFont="1" applyBorder="1"/>
    <xf numFmtId="4" fontId="4" fillId="0" borderId="10" xfId="1" applyNumberFormat="1" applyFont="1" applyBorder="1" applyAlignment="1">
      <alignment horizontal="right"/>
    </xf>
    <xf numFmtId="4" fontId="4" fillId="0" borderId="5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right"/>
    </xf>
    <xf numFmtId="0" fontId="4" fillId="0" borderId="0" xfId="1" applyFont="1"/>
    <xf numFmtId="0" fontId="1" fillId="0" borderId="4" xfId="1" applyBorder="1"/>
    <xf numFmtId="4" fontId="1" fillId="0" borderId="10" xfId="1" applyNumberFormat="1" applyBorder="1" applyAlignment="1">
      <alignment horizontal="right"/>
    </xf>
    <xf numFmtId="4" fontId="1" fillId="0" borderId="5" xfId="1" applyNumberFormat="1" applyBorder="1" applyAlignment="1">
      <alignment horizontal="right"/>
    </xf>
    <xf numFmtId="0" fontId="4" fillId="0" borderId="4" xfId="1" applyFont="1" applyBorder="1" applyAlignment="1">
      <alignment wrapText="1"/>
    </xf>
    <xf numFmtId="4" fontId="1" fillId="0" borderId="10" xfId="1" applyNumberFormat="1" applyFill="1" applyBorder="1" applyAlignment="1">
      <alignment horizontal="right"/>
    </xf>
    <xf numFmtId="0" fontId="4" fillId="0" borderId="6" xfId="1" applyFont="1" applyBorder="1"/>
    <xf numFmtId="4" fontId="4" fillId="0" borderId="11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</cellXfs>
  <cellStyles count="2">
    <cellStyle name="Normal" xfId="0" builtinId="0"/>
    <cellStyle name="Normal 2" xfId="1" xr:uid="{E04132E4-A733-43EC-BCDE-E229C25E1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47625</xdr:rowOff>
    </xdr:from>
    <xdr:ext cx="952500" cy="631031"/>
    <xdr:pic>
      <xdr:nvPicPr>
        <xdr:cNvPr id="2" name="3 Imagen">
          <a:extLst>
            <a:ext uri="{FF2B5EF4-FFF2-40B4-BE49-F238E27FC236}">
              <a16:creationId xmlns:a16="http://schemas.microsoft.com/office/drawing/2014/main" id="{68A5C0E4-A8CC-47AE-A6A1-B91DAFA3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952500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1104900</xdr:colOff>
      <xdr:row>0</xdr:row>
      <xdr:rowOff>0</xdr:rowOff>
    </xdr:from>
    <xdr:ext cx="795030" cy="657225"/>
    <xdr:pic>
      <xdr:nvPicPr>
        <xdr:cNvPr id="3" name="3 Imagen">
          <a:extLst>
            <a:ext uri="{FF2B5EF4-FFF2-40B4-BE49-F238E27FC236}">
              <a16:creationId xmlns:a16="http://schemas.microsoft.com/office/drawing/2014/main" id="{03A34F0B-DA96-46C9-BD6B-5369E579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0"/>
          <a:ext cx="79503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0%20EDOS%20FINANCIEROS%20ARMONIZADOS%20PRESILV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MUNICIPIO, Gobierno del Estado de Durango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A"/>
      <sheetName val="ESF"/>
      <sheetName val="ECSF"/>
      <sheetName val="EVH"/>
      <sheetName val="EAA"/>
      <sheetName val="EF"/>
      <sheetName val="EAD"/>
      <sheetName val="EAI"/>
      <sheetName val="Conciliación"/>
      <sheetName val="P COG"/>
      <sheetName val="P ADMIVA "/>
      <sheetName val="P FUNCIONAL"/>
      <sheetName val="P CLASIF ECON"/>
      <sheetName val="P END NETO"/>
      <sheetName val="P INTS DEUDA"/>
      <sheetName val="LDF F1 ESF "/>
      <sheetName val="LDF F2 IADP"/>
      <sheetName val="LDF F3 AODifsfin (2)"/>
      <sheetName val="LDF F4 Balance"/>
      <sheetName val="LDF F5 Analitico de Ingresos"/>
      <sheetName val="171120"/>
      <sheetName val="LDF 6 a) COG"/>
      <sheetName val="LDF 6 b) ADMVA"/>
      <sheetName val="LDF 6 c) FUNC"/>
      <sheetName val="LDF 6 d) SERV PR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MUNICIPIO, Gobierno del Estado de Durango (a)</v>
          </cell>
        </row>
        <row r="16">
          <cell r="C16" t="str">
            <v>Del 1 de enero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08EE-73AB-4406-A541-25FCD0E37987}">
  <sheetPr>
    <tabColor theme="9" tint="0.39997558519241921"/>
  </sheetPr>
  <dimension ref="A1:AE94"/>
  <sheetViews>
    <sheetView tabSelected="1" workbookViewId="0">
      <selection activeCell="E100" sqref="E100"/>
    </sheetView>
  </sheetViews>
  <sheetFormatPr baseColWidth="10" defaultRowHeight="12.75" x14ac:dyDescent="0.2"/>
  <cols>
    <col min="1" max="1" width="54" style="4" customWidth="1"/>
    <col min="2" max="7" width="17.42578125" style="4" customWidth="1"/>
    <col min="8" max="31" width="20.7109375" style="4" customWidth="1"/>
    <col min="32" max="256" width="9.140625" style="4" customWidth="1"/>
    <col min="257" max="257" width="30.7109375" style="4" customWidth="1"/>
    <col min="258" max="287" width="20.7109375" style="4" customWidth="1"/>
    <col min="288" max="512" width="9.140625" style="4" customWidth="1"/>
    <col min="513" max="513" width="30.7109375" style="4" customWidth="1"/>
    <col min="514" max="543" width="20.7109375" style="4" customWidth="1"/>
    <col min="544" max="768" width="9.140625" style="4" customWidth="1"/>
    <col min="769" max="769" width="30.7109375" style="4" customWidth="1"/>
    <col min="770" max="799" width="20.7109375" style="4" customWidth="1"/>
    <col min="800" max="1024" width="9.140625" style="4" customWidth="1"/>
    <col min="1025" max="1025" width="30.7109375" style="4" customWidth="1"/>
    <col min="1026" max="1055" width="20.7109375" style="4" customWidth="1"/>
    <col min="1056" max="1280" width="9.140625" style="4" customWidth="1"/>
    <col min="1281" max="1281" width="30.7109375" style="4" customWidth="1"/>
    <col min="1282" max="1311" width="20.7109375" style="4" customWidth="1"/>
    <col min="1312" max="1536" width="9.140625" style="4" customWidth="1"/>
    <col min="1537" max="1537" width="30.7109375" style="4" customWidth="1"/>
    <col min="1538" max="1567" width="20.7109375" style="4" customWidth="1"/>
    <col min="1568" max="1792" width="9.140625" style="4" customWidth="1"/>
    <col min="1793" max="1793" width="30.7109375" style="4" customWidth="1"/>
    <col min="1794" max="1823" width="20.7109375" style="4" customWidth="1"/>
    <col min="1824" max="2048" width="9.140625" style="4" customWidth="1"/>
    <col min="2049" max="2049" width="30.7109375" style="4" customWidth="1"/>
    <col min="2050" max="2079" width="20.7109375" style="4" customWidth="1"/>
    <col min="2080" max="2304" width="9.140625" style="4" customWidth="1"/>
    <col min="2305" max="2305" width="30.7109375" style="4" customWidth="1"/>
    <col min="2306" max="2335" width="20.7109375" style="4" customWidth="1"/>
    <col min="2336" max="2560" width="9.140625" style="4" customWidth="1"/>
    <col min="2561" max="2561" width="30.7109375" style="4" customWidth="1"/>
    <col min="2562" max="2591" width="20.7109375" style="4" customWidth="1"/>
    <col min="2592" max="2816" width="9.140625" style="4" customWidth="1"/>
    <col min="2817" max="2817" width="30.7109375" style="4" customWidth="1"/>
    <col min="2818" max="2847" width="20.7109375" style="4" customWidth="1"/>
    <col min="2848" max="3072" width="9.140625" style="4" customWidth="1"/>
    <col min="3073" max="3073" width="30.7109375" style="4" customWidth="1"/>
    <col min="3074" max="3103" width="20.7109375" style="4" customWidth="1"/>
    <col min="3104" max="3328" width="9.140625" style="4" customWidth="1"/>
    <col min="3329" max="3329" width="30.7109375" style="4" customWidth="1"/>
    <col min="3330" max="3359" width="20.7109375" style="4" customWidth="1"/>
    <col min="3360" max="3584" width="9.140625" style="4" customWidth="1"/>
    <col min="3585" max="3585" width="30.7109375" style="4" customWidth="1"/>
    <col min="3586" max="3615" width="20.7109375" style="4" customWidth="1"/>
    <col min="3616" max="3840" width="9.140625" style="4" customWidth="1"/>
    <col min="3841" max="3841" width="30.7109375" style="4" customWidth="1"/>
    <col min="3842" max="3871" width="20.7109375" style="4" customWidth="1"/>
    <col min="3872" max="4096" width="9.140625" style="4" customWidth="1"/>
    <col min="4097" max="4097" width="30.7109375" style="4" customWidth="1"/>
    <col min="4098" max="4127" width="20.7109375" style="4" customWidth="1"/>
    <col min="4128" max="4352" width="9.140625" style="4" customWidth="1"/>
    <col min="4353" max="4353" width="30.7109375" style="4" customWidth="1"/>
    <col min="4354" max="4383" width="20.7109375" style="4" customWidth="1"/>
    <col min="4384" max="4608" width="9.140625" style="4" customWidth="1"/>
    <col min="4609" max="4609" width="30.7109375" style="4" customWidth="1"/>
    <col min="4610" max="4639" width="20.7109375" style="4" customWidth="1"/>
    <col min="4640" max="4864" width="9.140625" style="4" customWidth="1"/>
    <col min="4865" max="4865" width="30.7109375" style="4" customWidth="1"/>
    <col min="4866" max="4895" width="20.7109375" style="4" customWidth="1"/>
    <col min="4896" max="5120" width="9.140625" style="4" customWidth="1"/>
    <col min="5121" max="5121" width="30.7109375" style="4" customWidth="1"/>
    <col min="5122" max="5151" width="20.7109375" style="4" customWidth="1"/>
    <col min="5152" max="5376" width="9.140625" style="4" customWidth="1"/>
    <col min="5377" max="5377" width="30.7109375" style="4" customWidth="1"/>
    <col min="5378" max="5407" width="20.7109375" style="4" customWidth="1"/>
    <col min="5408" max="5632" width="9.140625" style="4" customWidth="1"/>
    <col min="5633" max="5633" width="30.7109375" style="4" customWidth="1"/>
    <col min="5634" max="5663" width="20.7109375" style="4" customWidth="1"/>
    <col min="5664" max="5888" width="9.140625" style="4" customWidth="1"/>
    <col min="5889" max="5889" width="30.7109375" style="4" customWidth="1"/>
    <col min="5890" max="5919" width="20.7109375" style="4" customWidth="1"/>
    <col min="5920" max="6144" width="9.140625" style="4" customWidth="1"/>
    <col min="6145" max="6145" width="30.7109375" style="4" customWidth="1"/>
    <col min="6146" max="6175" width="20.7109375" style="4" customWidth="1"/>
    <col min="6176" max="6400" width="9.140625" style="4" customWidth="1"/>
    <col min="6401" max="6401" width="30.7109375" style="4" customWidth="1"/>
    <col min="6402" max="6431" width="20.7109375" style="4" customWidth="1"/>
    <col min="6432" max="6656" width="9.140625" style="4" customWidth="1"/>
    <col min="6657" max="6657" width="30.7109375" style="4" customWidth="1"/>
    <col min="6658" max="6687" width="20.7109375" style="4" customWidth="1"/>
    <col min="6688" max="6912" width="9.140625" style="4" customWidth="1"/>
    <col min="6913" max="6913" width="30.7109375" style="4" customWidth="1"/>
    <col min="6914" max="6943" width="20.7109375" style="4" customWidth="1"/>
    <col min="6944" max="7168" width="9.140625" style="4" customWidth="1"/>
    <col min="7169" max="7169" width="30.7109375" style="4" customWidth="1"/>
    <col min="7170" max="7199" width="20.7109375" style="4" customWidth="1"/>
    <col min="7200" max="7424" width="9.140625" style="4" customWidth="1"/>
    <col min="7425" max="7425" width="30.7109375" style="4" customWidth="1"/>
    <col min="7426" max="7455" width="20.7109375" style="4" customWidth="1"/>
    <col min="7456" max="7680" width="9.140625" style="4" customWidth="1"/>
    <col min="7681" max="7681" width="30.7109375" style="4" customWidth="1"/>
    <col min="7682" max="7711" width="20.7109375" style="4" customWidth="1"/>
    <col min="7712" max="7936" width="9.140625" style="4" customWidth="1"/>
    <col min="7937" max="7937" width="30.7109375" style="4" customWidth="1"/>
    <col min="7938" max="7967" width="20.7109375" style="4" customWidth="1"/>
    <col min="7968" max="8192" width="9.140625" style="4" customWidth="1"/>
    <col min="8193" max="8193" width="30.7109375" style="4" customWidth="1"/>
    <col min="8194" max="8223" width="20.7109375" style="4" customWidth="1"/>
    <col min="8224" max="8448" width="9.140625" style="4" customWidth="1"/>
    <col min="8449" max="8449" width="30.7109375" style="4" customWidth="1"/>
    <col min="8450" max="8479" width="20.7109375" style="4" customWidth="1"/>
    <col min="8480" max="8704" width="9.140625" style="4" customWidth="1"/>
    <col min="8705" max="8705" width="30.7109375" style="4" customWidth="1"/>
    <col min="8706" max="8735" width="20.7109375" style="4" customWidth="1"/>
    <col min="8736" max="8960" width="9.140625" style="4" customWidth="1"/>
    <col min="8961" max="8961" width="30.7109375" style="4" customWidth="1"/>
    <col min="8962" max="8991" width="20.7109375" style="4" customWidth="1"/>
    <col min="8992" max="9216" width="9.140625" style="4" customWidth="1"/>
    <col min="9217" max="9217" width="30.7109375" style="4" customWidth="1"/>
    <col min="9218" max="9247" width="20.7109375" style="4" customWidth="1"/>
    <col min="9248" max="9472" width="9.140625" style="4" customWidth="1"/>
    <col min="9473" max="9473" width="30.7109375" style="4" customWidth="1"/>
    <col min="9474" max="9503" width="20.7109375" style="4" customWidth="1"/>
    <col min="9504" max="9728" width="9.140625" style="4" customWidth="1"/>
    <col min="9729" max="9729" width="30.7109375" style="4" customWidth="1"/>
    <col min="9730" max="9759" width="20.7109375" style="4" customWidth="1"/>
    <col min="9760" max="9984" width="9.140625" style="4" customWidth="1"/>
    <col min="9985" max="9985" width="30.7109375" style="4" customWidth="1"/>
    <col min="9986" max="10015" width="20.7109375" style="4" customWidth="1"/>
    <col min="10016" max="10240" width="9.140625" style="4" customWidth="1"/>
    <col min="10241" max="10241" width="30.7109375" style="4" customWidth="1"/>
    <col min="10242" max="10271" width="20.7109375" style="4" customWidth="1"/>
    <col min="10272" max="10496" width="9.140625" style="4" customWidth="1"/>
    <col min="10497" max="10497" width="30.7109375" style="4" customWidth="1"/>
    <col min="10498" max="10527" width="20.7109375" style="4" customWidth="1"/>
    <col min="10528" max="10752" width="9.140625" style="4" customWidth="1"/>
    <col min="10753" max="10753" width="30.7109375" style="4" customWidth="1"/>
    <col min="10754" max="10783" width="20.7109375" style="4" customWidth="1"/>
    <col min="10784" max="11008" width="9.140625" style="4" customWidth="1"/>
    <col min="11009" max="11009" width="30.7109375" style="4" customWidth="1"/>
    <col min="11010" max="11039" width="20.7109375" style="4" customWidth="1"/>
    <col min="11040" max="11264" width="9.140625" style="4" customWidth="1"/>
    <col min="11265" max="11265" width="30.7109375" style="4" customWidth="1"/>
    <col min="11266" max="11295" width="20.7109375" style="4" customWidth="1"/>
    <col min="11296" max="11520" width="9.140625" style="4" customWidth="1"/>
    <col min="11521" max="11521" width="30.7109375" style="4" customWidth="1"/>
    <col min="11522" max="11551" width="20.7109375" style="4" customWidth="1"/>
    <col min="11552" max="11776" width="9.140625" style="4" customWidth="1"/>
    <col min="11777" max="11777" width="30.7109375" style="4" customWidth="1"/>
    <col min="11778" max="11807" width="20.7109375" style="4" customWidth="1"/>
    <col min="11808" max="12032" width="9.140625" style="4" customWidth="1"/>
    <col min="12033" max="12033" width="30.7109375" style="4" customWidth="1"/>
    <col min="12034" max="12063" width="20.7109375" style="4" customWidth="1"/>
    <col min="12064" max="12288" width="9.140625" style="4" customWidth="1"/>
    <col min="12289" max="12289" width="30.7109375" style="4" customWidth="1"/>
    <col min="12290" max="12319" width="20.7109375" style="4" customWidth="1"/>
    <col min="12320" max="12544" width="9.140625" style="4" customWidth="1"/>
    <col min="12545" max="12545" width="30.7109375" style="4" customWidth="1"/>
    <col min="12546" max="12575" width="20.7109375" style="4" customWidth="1"/>
    <col min="12576" max="12800" width="9.140625" style="4" customWidth="1"/>
    <col min="12801" max="12801" width="30.7109375" style="4" customWidth="1"/>
    <col min="12802" max="12831" width="20.7109375" style="4" customWidth="1"/>
    <col min="12832" max="13056" width="9.140625" style="4" customWidth="1"/>
    <col min="13057" max="13057" width="30.7109375" style="4" customWidth="1"/>
    <col min="13058" max="13087" width="20.7109375" style="4" customWidth="1"/>
    <col min="13088" max="13312" width="9.140625" style="4" customWidth="1"/>
    <col min="13313" max="13313" width="30.7109375" style="4" customWidth="1"/>
    <col min="13314" max="13343" width="20.7109375" style="4" customWidth="1"/>
    <col min="13344" max="13568" width="9.140625" style="4" customWidth="1"/>
    <col min="13569" max="13569" width="30.7109375" style="4" customWidth="1"/>
    <col min="13570" max="13599" width="20.7109375" style="4" customWidth="1"/>
    <col min="13600" max="13824" width="9.140625" style="4" customWidth="1"/>
    <col min="13825" max="13825" width="30.7109375" style="4" customWidth="1"/>
    <col min="13826" max="13855" width="20.7109375" style="4" customWidth="1"/>
    <col min="13856" max="14080" width="9.140625" style="4" customWidth="1"/>
    <col min="14081" max="14081" width="30.7109375" style="4" customWidth="1"/>
    <col min="14082" max="14111" width="20.7109375" style="4" customWidth="1"/>
    <col min="14112" max="14336" width="9.140625" style="4" customWidth="1"/>
    <col min="14337" max="14337" width="30.7109375" style="4" customWidth="1"/>
    <col min="14338" max="14367" width="20.7109375" style="4" customWidth="1"/>
    <col min="14368" max="14592" width="9.140625" style="4" customWidth="1"/>
    <col min="14593" max="14593" width="30.7109375" style="4" customWidth="1"/>
    <col min="14594" max="14623" width="20.7109375" style="4" customWidth="1"/>
    <col min="14624" max="14848" width="9.140625" style="4" customWidth="1"/>
    <col min="14849" max="14849" width="30.7109375" style="4" customWidth="1"/>
    <col min="14850" max="14879" width="20.7109375" style="4" customWidth="1"/>
    <col min="14880" max="15104" width="9.140625" style="4" customWidth="1"/>
    <col min="15105" max="15105" width="30.7109375" style="4" customWidth="1"/>
    <col min="15106" max="15135" width="20.7109375" style="4" customWidth="1"/>
    <col min="15136" max="15360" width="9.140625" style="4" customWidth="1"/>
    <col min="15361" max="15361" width="30.7109375" style="4" customWidth="1"/>
    <col min="15362" max="15391" width="20.7109375" style="4" customWidth="1"/>
    <col min="15392" max="15616" width="9.140625" style="4" customWidth="1"/>
    <col min="15617" max="15617" width="30.7109375" style="4" customWidth="1"/>
    <col min="15618" max="15647" width="20.7109375" style="4" customWidth="1"/>
    <col min="15648" max="15872" width="9.140625" style="4" customWidth="1"/>
    <col min="15873" max="15873" width="30.7109375" style="4" customWidth="1"/>
    <col min="15874" max="15903" width="20.7109375" style="4" customWidth="1"/>
    <col min="15904" max="16128" width="9.140625" style="4" customWidth="1"/>
    <col min="16129" max="16129" width="30.7109375" style="4" customWidth="1"/>
    <col min="16130" max="16159" width="20.7109375" style="4" customWidth="1"/>
    <col min="16160" max="16384" width="9.140625" style="4" customWidth="1"/>
  </cols>
  <sheetData>
    <row r="1" spans="1:31" ht="14.25" x14ac:dyDescent="0.2">
      <c r="A1" s="1" t="s">
        <v>0</v>
      </c>
      <c r="B1" s="2"/>
      <c r="C1" s="2"/>
      <c r="D1" s="2"/>
      <c r="E1" s="2"/>
      <c r="F1" s="2"/>
      <c r="G1" s="3"/>
    </row>
    <row r="2" spans="1:31" ht="14.25" customHeight="1" x14ac:dyDescent="0.2">
      <c r="A2" s="5" t="s">
        <v>1</v>
      </c>
      <c r="B2" s="6" t="s">
        <v>2</v>
      </c>
      <c r="C2" s="6"/>
      <c r="D2" s="6"/>
      <c r="E2" s="6"/>
      <c r="F2" s="6"/>
      <c r="G2" s="7"/>
    </row>
    <row r="3" spans="1:31" ht="14.25" customHeight="1" x14ac:dyDescent="0.2">
      <c r="A3" s="8"/>
      <c r="B3" s="9"/>
      <c r="C3" s="9"/>
      <c r="D3" s="9"/>
      <c r="E3" s="9"/>
      <c r="F3" s="9"/>
      <c r="G3" s="10"/>
    </row>
    <row r="4" spans="1:31" ht="14.25" customHeight="1" thickBot="1" x14ac:dyDescent="0.25">
      <c r="A4" s="11" t="s">
        <v>3</v>
      </c>
      <c r="B4" s="12"/>
      <c r="C4" s="12"/>
      <c r="D4" s="12"/>
      <c r="E4" s="12"/>
      <c r="F4" s="12"/>
      <c r="G4" s="13"/>
    </row>
    <row r="5" spans="1:31" x14ac:dyDescent="0.2">
      <c r="A5" s="14"/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</row>
    <row r="6" spans="1:31" x14ac:dyDescent="0.2">
      <c r="A6" s="15"/>
      <c r="B6" s="15" t="s">
        <v>10</v>
      </c>
      <c r="C6" s="15" t="s">
        <v>11</v>
      </c>
      <c r="D6" s="15" t="s">
        <v>10</v>
      </c>
      <c r="E6" s="15" t="s">
        <v>10</v>
      </c>
      <c r="F6" s="15" t="s">
        <v>10</v>
      </c>
      <c r="G6" s="15" t="s">
        <v>10</v>
      </c>
    </row>
    <row r="7" spans="1:31" x14ac:dyDescent="0.2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</row>
    <row r="8" spans="1:31" x14ac:dyDescent="0.2">
      <c r="A8" s="15"/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 t="s">
        <v>10</v>
      </c>
    </row>
    <row r="9" spans="1:31" ht="13.5" thickBot="1" x14ac:dyDescent="0.25">
      <c r="A9" s="16"/>
      <c r="B9" s="16" t="s">
        <v>10</v>
      </c>
      <c r="C9" s="16" t="s">
        <v>10</v>
      </c>
      <c r="D9" s="16" t="s">
        <v>10</v>
      </c>
      <c r="E9" s="16" t="s">
        <v>10</v>
      </c>
      <c r="F9" s="16" t="s">
        <v>10</v>
      </c>
      <c r="G9" s="16" t="s">
        <v>10</v>
      </c>
    </row>
    <row r="10" spans="1:31" x14ac:dyDescent="0.2">
      <c r="A10" s="17"/>
      <c r="B10" s="18"/>
      <c r="C10" s="18"/>
      <c r="D10" s="18"/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5" customFormat="1" x14ac:dyDescent="0.2">
      <c r="A11" s="21" t="s">
        <v>19</v>
      </c>
      <c r="B11" s="22">
        <f>B13+B23+B33+B45</f>
        <v>1793828242.0899999</v>
      </c>
      <c r="C11" s="22">
        <f t="shared" ref="C11:G11" si="0">C13+C23+C33+C45</f>
        <v>32960711.640000008</v>
      </c>
      <c r="D11" s="22">
        <f t="shared" si="0"/>
        <v>1826788953.76</v>
      </c>
      <c r="E11" s="22">
        <f t="shared" si="0"/>
        <v>1124853059.3799999</v>
      </c>
      <c r="F11" s="22">
        <f t="shared" si="0"/>
        <v>1025100766.2800002</v>
      </c>
      <c r="G11" s="23">
        <f t="shared" si="0"/>
        <v>701935894.37999988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x14ac:dyDescent="0.2">
      <c r="A12" s="26"/>
      <c r="B12" s="27"/>
      <c r="C12" s="27"/>
      <c r="D12" s="27"/>
      <c r="E12" s="27"/>
      <c r="F12" s="27"/>
      <c r="G12" s="28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5" customFormat="1" x14ac:dyDescent="0.2">
      <c r="A13" s="29" t="s">
        <v>20</v>
      </c>
      <c r="B13" s="22">
        <f>SUM(B15:B21)</f>
        <v>910531284.92000008</v>
      </c>
      <c r="C13" s="22">
        <f>SUM(C15:C21)</f>
        <v>-4510208.7999999933</v>
      </c>
      <c r="D13" s="22">
        <f t="shared" ref="D13:G13" si="1">SUM(D15:D21)</f>
        <v>906021076.1500001</v>
      </c>
      <c r="E13" s="22">
        <f t="shared" si="1"/>
        <v>648108408.78999996</v>
      </c>
      <c r="F13" s="22">
        <f t="shared" si="1"/>
        <v>630571510.48000014</v>
      </c>
      <c r="G13" s="23">
        <f t="shared" si="1"/>
        <v>257912667.36000001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x14ac:dyDescent="0.2">
      <c r="A14" s="26"/>
      <c r="B14" s="27"/>
      <c r="C14" s="27"/>
      <c r="D14" s="27"/>
      <c r="E14" s="27"/>
      <c r="F14" s="27"/>
      <c r="G14" s="2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x14ac:dyDescent="0.2">
      <c r="A15" s="26" t="s">
        <v>21</v>
      </c>
      <c r="B15" s="27">
        <v>13694553.24</v>
      </c>
      <c r="C15" s="27">
        <v>-53724.78</v>
      </c>
      <c r="D15" s="27">
        <f>B15+C15</f>
        <v>13640828.460000001</v>
      </c>
      <c r="E15" s="27">
        <v>6565102.0099999998</v>
      </c>
      <c r="F15" s="27">
        <v>6480209.7400000002</v>
      </c>
      <c r="G15" s="28">
        <f>D15-E15</f>
        <v>7075726.4500000011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x14ac:dyDescent="0.2">
      <c r="A16" s="26" t="s">
        <v>22</v>
      </c>
      <c r="B16" s="27">
        <v>13875580.880000001</v>
      </c>
      <c r="C16" s="27">
        <v>-175717.78</v>
      </c>
      <c r="D16" s="27">
        <f t="shared" ref="D16:D21" si="2">B16+C16</f>
        <v>13699863.100000001</v>
      </c>
      <c r="E16" s="27">
        <v>10625688.970000001</v>
      </c>
      <c r="F16" s="27">
        <v>10505785.220000001</v>
      </c>
      <c r="G16" s="28">
        <f t="shared" ref="G16:G21" si="3">D16-E16</f>
        <v>3074174.1300000008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x14ac:dyDescent="0.2">
      <c r="A17" s="26" t="s">
        <v>23</v>
      </c>
      <c r="B17" s="27">
        <v>171690730.18000001</v>
      </c>
      <c r="C17" s="27">
        <v>2669937.5099999998</v>
      </c>
      <c r="D17" s="27">
        <f t="shared" si="2"/>
        <v>174360667.69</v>
      </c>
      <c r="E17" s="27">
        <v>116084949.48999999</v>
      </c>
      <c r="F17" s="27">
        <v>106635640.51000001</v>
      </c>
      <c r="G17" s="28">
        <f t="shared" si="3"/>
        <v>58275718.200000003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x14ac:dyDescent="0.2">
      <c r="A18" s="26" t="s">
        <v>24</v>
      </c>
      <c r="B18" s="30">
        <v>539051582.95000005</v>
      </c>
      <c r="C18" s="30">
        <f>-57510985.62-12885685.48</f>
        <v>-70396671.099999994</v>
      </c>
      <c r="D18" s="27">
        <f>B18+C18+0.03</f>
        <v>468654911.88</v>
      </c>
      <c r="E18" s="27">
        <f>318189092.79+99999999.97</f>
        <v>418189092.75999999</v>
      </c>
      <c r="F18" s="27">
        <f>315990847.85+99999999.97</f>
        <v>415990847.82000005</v>
      </c>
      <c r="G18" s="28">
        <f t="shared" si="3"/>
        <v>50465819.120000005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x14ac:dyDescent="0.2">
      <c r="A19" s="26" t="s">
        <v>25</v>
      </c>
      <c r="B19" s="27">
        <v>0</v>
      </c>
      <c r="C19" s="27">
        <v>0</v>
      </c>
      <c r="D19" s="27">
        <f t="shared" si="2"/>
        <v>0</v>
      </c>
      <c r="E19" s="27">
        <v>0</v>
      </c>
      <c r="F19" s="27">
        <v>0</v>
      </c>
      <c r="G19" s="28">
        <f t="shared" si="3"/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x14ac:dyDescent="0.2">
      <c r="A20" s="26" t="s">
        <v>26</v>
      </c>
      <c r="B20" s="27">
        <v>132597054.93000001</v>
      </c>
      <c r="C20" s="27">
        <v>63427466.869999997</v>
      </c>
      <c r="D20" s="27">
        <f t="shared" si="2"/>
        <v>196024521.80000001</v>
      </c>
      <c r="E20" s="27">
        <v>79959670.819999993</v>
      </c>
      <c r="F20" s="27">
        <v>75124317.099999994</v>
      </c>
      <c r="G20" s="28">
        <f t="shared" si="3"/>
        <v>116064850.98000002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x14ac:dyDescent="0.2">
      <c r="A21" s="26" t="s">
        <v>27</v>
      </c>
      <c r="B21" s="27">
        <v>39621782.740000002</v>
      </c>
      <c r="C21" s="27">
        <v>18500.48</v>
      </c>
      <c r="D21" s="27">
        <f t="shared" si="2"/>
        <v>39640283.219999999</v>
      </c>
      <c r="E21" s="27">
        <v>16683904.74</v>
      </c>
      <c r="F21" s="27">
        <v>15834710.09</v>
      </c>
      <c r="G21" s="28">
        <f t="shared" si="3"/>
        <v>22956378.479999997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x14ac:dyDescent="0.2">
      <c r="A22" s="26"/>
      <c r="B22" s="27"/>
      <c r="C22" s="27"/>
      <c r="D22" s="27"/>
      <c r="E22" s="27"/>
      <c r="F22" s="27"/>
      <c r="G22" s="28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5" customFormat="1" x14ac:dyDescent="0.2">
      <c r="A23" s="29" t="s">
        <v>28</v>
      </c>
      <c r="B23" s="22">
        <f>SUM(B25:B31)</f>
        <v>702824818.37</v>
      </c>
      <c r="C23" s="22">
        <f t="shared" ref="C23:G23" si="4">SUM(C25:C31)</f>
        <v>47786080.699999996</v>
      </c>
      <c r="D23" s="22">
        <f t="shared" si="4"/>
        <v>750610899.06999993</v>
      </c>
      <c r="E23" s="22">
        <f t="shared" si="4"/>
        <v>432335980.35000002</v>
      </c>
      <c r="F23" s="22">
        <f t="shared" si="4"/>
        <v>354034561.80000001</v>
      </c>
      <c r="G23" s="23">
        <f t="shared" si="4"/>
        <v>318274918.71999997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x14ac:dyDescent="0.2">
      <c r="A24" s="26"/>
      <c r="B24" s="27"/>
      <c r="C24" s="27"/>
      <c r="D24" s="27"/>
      <c r="E24" s="27"/>
      <c r="F24" s="27"/>
      <c r="G24" s="28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x14ac:dyDescent="0.2">
      <c r="A25" s="26" t="s">
        <v>29</v>
      </c>
      <c r="B25" s="27">
        <v>92401730.909999996</v>
      </c>
      <c r="C25" s="27">
        <v>4917186.9000000004</v>
      </c>
      <c r="D25" s="27">
        <f t="shared" ref="D25:D31" si="5">B25+C25</f>
        <v>97318917.810000002</v>
      </c>
      <c r="E25" s="27">
        <v>29124180.25</v>
      </c>
      <c r="F25" s="27">
        <v>21604047.43</v>
      </c>
      <c r="G25" s="28">
        <f t="shared" ref="G25:G31" si="6">D25-E25</f>
        <v>68194737.560000002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x14ac:dyDescent="0.2">
      <c r="A26" s="26" t="s">
        <v>30</v>
      </c>
      <c r="B26" s="27">
        <v>414738732.11000001</v>
      </c>
      <c r="C26" s="27">
        <v>40230456.700000003</v>
      </c>
      <c r="D26" s="27">
        <f t="shared" si="5"/>
        <v>454969188.81</v>
      </c>
      <c r="E26" s="27">
        <v>289893851.11000001</v>
      </c>
      <c r="F26" s="27">
        <v>221266976.06</v>
      </c>
      <c r="G26" s="28">
        <f t="shared" si="6"/>
        <v>165075337.69999999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x14ac:dyDescent="0.2">
      <c r="A27" s="26" t="s">
        <v>31</v>
      </c>
      <c r="B27" s="27">
        <v>85104966.140000001</v>
      </c>
      <c r="C27" s="27">
        <v>-617078.94999999995</v>
      </c>
      <c r="D27" s="27">
        <f t="shared" si="5"/>
        <v>84487887.189999998</v>
      </c>
      <c r="E27" s="27">
        <v>53602864.380000003</v>
      </c>
      <c r="F27" s="27">
        <v>52687601.170000002</v>
      </c>
      <c r="G27" s="28">
        <f t="shared" si="6"/>
        <v>30885022.809999995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x14ac:dyDescent="0.2">
      <c r="A28" s="26" t="s">
        <v>32</v>
      </c>
      <c r="B28" s="27">
        <v>78658147.150000006</v>
      </c>
      <c r="C28" s="27">
        <v>-9753662.2400000002</v>
      </c>
      <c r="D28" s="27">
        <f t="shared" si="5"/>
        <v>68904484.910000011</v>
      </c>
      <c r="E28" s="27">
        <v>33850461.350000001</v>
      </c>
      <c r="F28" s="27">
        <v>32410555.780000001</v>
      </c>
      <c r="G28" s="28">
        <f t="shared" si="6"/>
        <v>35054023.56000001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x14ac:dyDescent="0.2">
      <c r="A29" s="26" t="s">
        <v>33</v>
      </c>
      <c r="B29" s="27">
        <v>22425989.460000001</v>
      </c>
      <c r="C29" s="27">
        <v>-722560.85</v>
      </c>
      <c r="D29" s="27">
        <f t="shared" si="5"/>
        <v>21703428.609999999</v>
      </c>
      <c r="E29" s="27">
        <v>11910418.02</v>
      </c>
      <c r="F29" s="27">
        <v>11778592.689999999</v>
      </c>
      <c r="G29" s="28">
        <f t="shared" si="6"/>
        <v>9793010.5899999999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x14ac:dyDescent="0.2">
      <c r="A30" s="26" t="s">
        <v>34</v>
      </c>
      <c r="B30" s="27">
        <v>223886.25</v>
      </c>
      <c r="C30" s="27">
        <v>5001167.03</v>
      </c>
      <c r="D30" s="27">
        <f t="shared" si="5"/>
        <v>5225053.28</v>
      </c>
      <c r="E30" s="27">
        <v>3684427.49</v>
      </c>
      <c r="F30" s="27">
        <v>3134360.52</v>
      </c>
      <c r="G30" s="28">
        <f t="shared" si="6"/>
        <v>1540625.79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x14ac:dyDescent="0.2">
      <c r="A31" s="26" t="s">
        <v>35</v>
      </c>
      <c r="B31" s="27">
        <v>9271366.3499999996</v>
      </c>
      <c r="C31" s="27">
        <v>8730572.1099999994</v>
      </c>
      <c r="D31" s="27">
        <f t="shared" si="5"/>
        <v>18001938.460000001</v>
      </c>
      <c r="E31" s="27">
        <v>10269777.75</v>
      </c>
      <c r="F31" s="27">
        <v>11152428.15</v>
      </c>
      <c r="G31" s="28">
        <f t="shared" si="6"/>
        <v>7732160.7100000009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x14ac:dyDescent="0.2">
      <c r="A32" s="26"/>
      <c r="B32" s="27"/>
      <c r="C32" s="27"/>
      <c r="D32" s="27"/>
      <c r="E32" s="27"/>
      <c r="F32" s="27"/>
      <c r="G32" s="28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5" customFormat="1" ht="25.5" x14ac:dyDescent="0.2">
      <c r="A33" s="29" t="s">
        <v>36</v>
      </c>
      <c r="B33" s="22">
        <f>SUM(B35:B43)</f>
        <v>64508251.739999995</v>
      </c>
      <c r="C33" s="22">
        <f t="shared" ref="C33:G33" si="7">SUM(C35:C43)</f>
        <v>-1514151.11</v>
      </c>
      <c r="D33" s="22">
        <f t="shared" si="7"/>
        <v>62994100.629999995</v>
      </c>
      <c r="E33" s="22">
        <f t="shared" si="7"/>
        <v>36831325.259999998</v>
      </c>
      <c r="F33" s="22">
        <f t="shared" si="7"/>
        <v>32917349.02</v>
      </c>
      <c r="G33" s="23">
        <f t="shared" si="7"/>
        <v>26162775.370000001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6"/>
      <c r="B34" s="27"/>
      <c r="C34" s="27"/>
      <c r="D34" s="27"/>
      <c r="E34" s="27"/>
      <c r="F34" s="27"/>
      <c r="G34" s="28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x14ac:dyDescent="0.2">
      <c r="A35" s="26" t="s">
        <v>37</v>
      </c>
      <c r="B35" s="27">
        <v>10110020.189999999</v>
      </c>
      <c r="C35" s="27">
        <v>-653924</v>
      </c>
      <c r="D35" s="27">
        <f t="shared" ref="D35:D43" si="8">B35+C35</f>
        <v>9456096.1899999995</v>
      </c>
      <c r="E35" s="27">
        <v>5738591.0199999996</v>
      </c>
      <c r="F35" s="27">
        <v>5601591.9100000001</v>
      </c>
      <c r="G35" s="28">
        <f t="shared" ref="G35:G41" si="9">D35-E35</f>
        <v>3717505.17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x14ac:dyDescent="0.2">
      <c r="A36" s="26" t="s">
        <v>38</v>
      </c>
      <c r="B36" s="27">
        <v>14522286.640000001</v>
      </c>
      <c r="C36" s="27">
        <v>-482240</v>
      </c>
      <c r="D36" s="27">
        <f t="shared" si="8"/>
        <v>14040046.640000001</v>
      </c>
      <c r="E36" s="27">
        <v>7530418.7300000004</v>
      </c>
      <c r="F36" s="27">
        <v>6697423.1399999997</v>
      </c>
      <c r="G36" s="28">
        <f t="shared" si="9"/>
        <v>6509627.9100000001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x14ac:dyDescent="0.2">
      <c r="A37" s="26" t="s">
        <v>39</v>
      </c>
      <c r="B37" s="27">
        <v>0</v>
      </c>
      <c r="C37" s="27">
        <v>0</v>
      </c>
      <c r="D37" s="27">
        <f t="shared" si="8"/>
        <v>0</v>
      </c>
      <c r="E37" s="27">
        <v>0</v>
      </c>
      <c r="F37" s="27">
        <v>0</v>
      </c>
      <c r="G37" s="28">
        <f t="shared" si="9"/>
        <v>0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x14ac:dyDescent="0.2">
      <c r="A38" s="26" t="s">
        <v>40</v>
      </c>
      <c r="B38" s="27">
        <v>0</v>
      </c>
      <c r="C38" s="27">
        <v>0</v>
      </c>
      <c r="D38" s="27">
        <f t="shared" si="8"/>
        <v>0</v>
      </c>
      <c r="E38" s="27">
        <v>0</v>
      </c>
      <c r="F38" s="27">
        <v>0</v>
      </c>
      <c r="G38" s="28">
        <f t="shared" si="9"/>
        <v>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x14ac:dyDescent="0.2">
      <c r="A39" s="26" t="s">
        <v>41</v>
      </c>
      <c r="B39" s="27">
        <v>0</v>
      </c>
      <c r="C39" s="27">
        <v>0</v>
      </c>
      <c r="D39" s="27">
        <f t="shared" si="8"/>
        <v>0</v>
      </c>
      <c r="E39" s="27">
        <v>0</v>
      </c>
      <c r="F39" s="27">
        <v>0</v>
      </c>
      <c r="G39" s="28">
        <f t="shared" si="9"/>
        <v>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x14ac:dyDescent="0.2">
      <c r="A40" s="26" t="s">
        <v>42</v>
      </c>
      <c r="B40" s="27">
        <v>29588004.5</v>
      </c>
      <c r="C40" s="27">
        <v>-24289.11</v>
      </c>
      <c r="D40" s="27">
        <f t="shared" si="8"/>
        <v>29563715.390000001</v>
      </c>
      <c r="E40" s="27">
        <v>17719900.370000001</v>
      </c>
      <c r="F40" s="27">
        <v>15266360.75</v>
      </c>
      <c r="G40" s="28">
        <f t="shared" si="9"/>
        <v>11843815.02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x14ac:dyDescent="0.2">
      <c r="A41" s="26" t="s">
        <v>43</v>
      </c>
      <c r="B41" s="27">
        <v>10287940.41</v>
      </c>
      <c r="C41" s="27">
        <v>-353698</v>
      </c>
      <c r="D41" s="27">
        <f t="shared" si="8"/>
        <v>9934242.4100000001</v>
      </c>
      <c r="E41" s="27">
        <v>5842415.1399999997</v>
      </c>
      <c r="F41" s="27">
        <v>5351973.22</v>
      </c>
      <c r="G41" s="28">
        <f t="shared" si="9"/>
        <v>4091827.2700000005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x14ac:dyDescent="0.2">
      <c r="A42" s="26" t="s">
        <v>44</v>
      </c>
      <c r="B42" s="27">
        <v>0</v>
      </c>
      <c r="C42" s="27">
        <v>0</v>
      </c>
      <c r="D42" s="27">
        <f t="shared" si="8"/>
        <v>0</v>
      </c>
      <c r="E42" s="27">
        <v>0</v>
      </c>
      <c r="F42" s="27"/>
      <c r="G42" s="28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x14ac:dyDescent="0.2">
      <c r="A43" s="26" t="s">
        <v>45</v>
      </c>
      <c r="B43" s="27">
        <v>0</v>
      </c>
      <c r="C43" s="27">
        <v>0</v>
      </c>
      <c r="D43" s="27">
        <f t="shared" si="8"/>
        <v>0</v>
      </c>
      <c r="E43" s="27">
        <v>0</v>
      </c>
      <c r="F43" s="27"/>
      <c r="G43" s="2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x14ac:dyDescent="0.2">
      <c r="A44" s="26"/>
      <c r="B44" s="27"/>
      <c r="C44" s="27"/>
      <c r="D44" s="27"/>
      <c r="E44" s="27"/>
      <c r="F44" s="27"/>
      <c r="G44" s="2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5" customFormat="1" ht="25.5" x14ac:dyDescent="0.2">
      <c r="A45" s="29" t="s">
        <v>46</v>
      </c>
      <c r="B45" s="22">
        <f>SUM(B47:B50)</f>
        <v>115963887.06</v>
      </c>
      <c r="C45" s="22">
        <f t="shared" ref="C45:G45" si="10">SUM(C47:C50)</f>
        <v>-8801009.1500000004</v>
      </c>
      <c r="D45" s="22">
        <f t="shared" si="10"/>
        <v>107162877.91</v>
      </c>
      <c r="E45" s="22">
        <f t="shared" si="10"/>
        <v>7577344.9800000004</v>
      </c>
      <c r="F45" s="22">
        <f t="shared" si="10"/>
        <v>7577344.9800000004</v>
      </c>
      <c r="G45" s="23">
        <f t="shared" si="10"/>
        <v>99585532.929999992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x14ac:dyDescent="0.2">
      <c r="A46" s="26"/>
      <c r="B46" s="27"/>
      <c r="C46" s="27"/>
      <c r="D46" s="27"/>
      <c r="E46" s="27"/>
      <c r="F46" s="27"/>
      <c r="G46" s="2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x14ac:dyDescent="0.2">
      <c r="A47" s="26" t="s">
        <v>47</v>
      </c>
      <c r="B47" s="27">
        <v>115963887.06</v>
      </c>
      <c r="C47" s="27">
        <v>-8801009.1500000004</v>
      </c>
      <c r="D47" s="27">
        <f t="shared" ref="D47:D50" si="11">B47+C47</f>
        <v>107162877.91</v>
      </c>
      <c r="E47" s="27">
        <v>7577344.9800000004</v>
      </c>
      <c r="F47" s="27">
        <v>7577344.9800000004</v>
      </c>
      <c r="G47" s="28">
        <f t="shared" ref="G47:G50" si="12">D47-E47</f>
        <v>99585532.929999992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x14ac:dyDescent="0.2">
      <c r="A48" s="26" t="s">
        <v>48</v>
      </c>
      <c r="B48" s="27">
        <v>0</v>
      </c>
      <c r="C48" s="27">
        <v>0</v>
      </c>
      <c r="D48" s="27">
        <f t="shared" si="11"/>
        <v>0</v>
      </c>
      <c r="E48" s="27">
        <v>0</v>
      </c>
      <c r="F48" s="27">
        <v>0</v>
      </c>
      <c r="G48" s="28">
        <f t="shared" si="12"/>
        <v>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x14ac:dyDescent="0.2">
      <c r="A49" s="26" t="s">
        <v>49</v>
      </c>
      <c r="B49" s="27">
        <v>0</v>
      </c>
      <c r="C49" s="27">
        <v>0</v>
      </c>
      <c r="D49" s="27">
        <f t="shared" si="11"/>
        <v>0</v>
      </c>
      <c r="E49" s="27">
        <v>0</v>
      </c>
      <c r="F49" s="27">
        <v>0</v>
      </c>
      <c r="G49" s="28">
        <f t="shared" si="12"/>
        <v>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x14ac:dyDescent="0.2">
      <c r="A50" s="26" t="s">
        <v>50</v>
      </c>
      <c r="B50" s="27">
        <v>0</v>
      </c>
      <c r="C50" s="27">
        <v>0</v>
      </c>
      <c r="D50" s="27">
        <f t="shared" si="11"/>
        <v>0</v>
      </c>
      <c r="E50" s="27">
        <v>0</v>
      </c>
      <c r="F50" s="27">
        <v>0</v>
      </c>
      <c r="G50" s="28">
        <f t="shared" si="12"/>
        <v>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x14ac:dyDescent="0.2">
      <c r="A51" s="26"/>
      <c r="B51" s="27"/>
      <c r="C51" s="27"/>
      <c r="D51" s="27"/>
      <c r="E51" s="27"/>
      <c r="F51" s="27"/>
      <c r="G51" s="2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25" customFormat="1" x14ac:dyDescent="0.2">
      <c r="A52" s="21" t="s">
        <v>51</v>
      </c>
      <c r="B52" s="22">
        <f>B54+B65+B75+B87</f>
        <v>580014850.4000001</v>
      </c>
      <c r="C52" s="22">
        <f t="shared" ref="C52:G52" si="13">C54+C65+C75+C87</f>
        <v>42120809.890000001</v>
      </c>
      <c r="D52" s="22">
        <f t="shared" si="13"/>
        <v>622135660.28999996</v>
      </c>
      <c r="E52" s="22">
        <f t="shared" si="13"/>
        <v>408126645.89999998</v>
      </c>
      <c r="F52" s="22">
        <f t="shared" si="13"/>
        <v>362647912.81999999</v>
      </c>
      <c r="G52" s="23">
        <f t="shared" si="13"/>
        <v>214009014.39000002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s="25" customFormat="1" x14ac:dyDescent="0.2">
      <c r="A53" s="21"/>
      <c r="B53" s="22"/>
      <c r="C53" s="22"/>
      <c r="D53" s="22"/>
      <c r="E53" s="22"/>
      <c r="F53" s="22"/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s="25" customFormat="1" x14ac:dyDescent="0.2">
      <c r="A54" s="21" t="s">
        <v>20</v>
      </c>
      <c r="B54" s="22">
        <f>SUM(B56:B63)</f>
        <v>328432250.10000002</v>
      </c>
      <c r="C54" s="22">
        <f t="shared" ref="C54:G54" si="14">SUM(C56:C63)</f>
        <v>14644975.060000001</v>
      </c>
      <c r="D54" s="22">
        <f t="shared" si="14"/>
        <v>343077225.16000003</v>
      </c>
      <c r="E54" s="22">
        <f t="shared" si="14"/>
        <v>243284203.41</v>
      </c>
      <c r="F54" s="22">
        <f t="shared" si="14"/>
        <v>234358345.40000001</v>
      </c>
      <c r="G54" s="23">
        <f t="shared" si="14"/>
        <v>99793021.750000015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x14ac:dyDescent="0.2">
      <c r="A55" s="26"/>
      <c r="B55" s="27"/>
      <c r="C55" s="27"/>
      <c r="D55" s="27"/>
      <c r="E55" s="27"/>
      <c r="F55" s="27"/>
      <c r="G55" s="2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x14ac:dyDescent="0.2">
      <c r="A56" s="26" t="s">
        <v>21</v>
      </c>
      <c r="B56" s="27">
        <v>118000</v>
      </c>
      <c r="C56" s="27">
        <v>-76099.73</v>
      </c>
      <c r="D56" s="27">
        <f t="shared" ref="D56:D63" si="15">B56+C56</f>
        <v>41900.270000000004</v>
      </c>
      <c r="E56" s="27">
        <v>41900.269999999997</v>
      </c>
      <c r="F56" s="27">
        <v>41900.269999999997</v>
      </c>
      <c r="G56" s="28">
        <f t="shared" ref="G56:G63" si="16">D56-E56</f>
        <v>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x14ac:dyDescent="0.2">
      <c r="A57" s="26" t="s">
        <v>22</v>
      </c>
      <c r="B57" s="27">
        <v>0</v>
      </c>
      <c r="C57" s="27">
        <v>53047.45</v>
      </c>
      <c r="D57" s="27">
        <f t="shared" si="15"/>
        <v>53047.45</v>
      </c>
      <c r="E57" s="27">
        <v>53047.45</v>
      </c>
      <c r="F57" s="27">
        <v>53047.45</v>
      </c>
      <c r="G57" s="28">
        <f t="shared" si="16"/>
        <v>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x14ac:dyDescent="0.2">
      <c r="A58" s="26" t="s">
        <v>23</v>
      </c>
      <c r="B58" s="27">
        <v>0</v>
      </c>
      <c r="C58" s="27">
        <v>247228.25</v>
      </c>
      <c r="D58" s="27">
        <f t="shared" si="15"/>
        <v>247228.25</v>
      </c>
      <c r="E58" s="27">
        <v>247228.25</v>
      </c>
      <c r="F58" s="27">
        <v>247228.25</v>
      </c>
      <c r="G58" s="28">
        <f t="shared" si="16"/>
        <v>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x14ac:dyDescent="0.2">
      <c r="A59" s="26" t="s">
        <v>52</v>
      </c>
      <c r="B59" s="27">
        <v>0</v>
      </c>
      <c r="C59" s="27">
        <v>0</v>
      </c>
      <c r="D59" s="27">
        <f t="shared" si="15"/>
        <v>0</v>
      </c>
      <c r="E59" s="27">
        <v>0</v>
      </c>
      <c r="F59" s="27">
        <v>0</v>
      </c>
      <c r="G59" s="28">
        <f t="shared" si="16"/>
        <v>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x14ac:dyDescent="0.2">
      <c r="A60" s="26" t="s">
        <v>24</v>
      </c>
      <c r="B60" s="27">
        <v>1437204</v>
      </c>
      <c r="C60" s="27">
        <v>-1192597.1399999999</v>
      </c>
      <c r="D60" s="27">
        <f t="shared" si="15"/>
        <v>244606.8600000001</v>
      </c>
      <c r="E60" s="27">
        <v>244098.31</v>
      </c>
      <c r="F60" s="27">
        <v>244098.31</v>
      </c>
      <c r="G60" s="28">
        <v>508.55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x14ac:dyDescent="0.2">
      <c r="A61" s="26" t="s">
        <v>25</v>
      </c>
      <c r="B61" s="27">
        <v>0</v>
      </c>
      <c r="C61" s="27">
        <v>0</v>
      </c>
      <c r="D61" s="27">
        <f t="shared" si="15"/>
        <v>0</v>
      </c>
      <c r="E61" s="27">
        <v>0</v>
      </c>
      <c r="F61" s="27">
        <v>0</v>
      </c>
      <c r="G61" s="28">
        <f t="shared" si="16"/>
        <v>0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x14ac:dyDescent="0.2">
      <c r="A62" s="26" t="s">
        <v>26</v>
      </c>
      <c r="B62" s="27">
        <v>326877046.10000002</v>
      </c>
      <c r="C62" s="27">
        <v>15602364.880000001</v>
      </c>
      <c r="D62" s="27">
        <f t="shared" si="15"/>
        <v>342479410.98000002</v>
      </c>
      <c r="E62" s="27">
        <v>242686897.78</v>
      </c>
      <c r="F62" s="27">
        <v>233761039.77000001</v>
      </c>
      <c r="G62" s="28">
        <f t="shared" si="16"/>
        <v>99792513.200000018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x14ac:dyDescent="0.2">
      <c r="A63" s="26" t="s">
        <v>27</v>
      </c>
      <c r="B63" s="27">
        <v>0</v>
      </c>
      <c r="C63" s="27">
        <v>11031.35</v>
      </c>
      <c r="D63" s="27">
        <f t="shared" si="15"/>
        <v>11031.35</v>
      </c>
      <c r="E63" s="27">
        <v>11031.35</v>
      </c>
      <c r="F63" s="27">
        <v>11031.35</v>
      </c>
      <c r="G63" s="28">
        <f t="shared" si="16"/>
        <v>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x14ac:dyDescent="0.2">
      <c r="A64" s="26"/>
      <c r="B64" s="27"/>
      <c r="C64" s="27"/>
      <c r="D64" s="27"/>
      <c r="E64" s="27"/>
      <c r="F64" s="27"/>
      <c r="G64" s="28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25" customFormat="1" x14ac:dyDescent="0.2">
      <c r="A65" s="21" t="s">
        <v>28</v>
      </c>
      <c r="B65" s="22">
        <f>SUM(B67:B73)</f>
        <v>251582600.30000001</v>
      </c>
      <c r="C65" s="22">
        <f t="shared" ref="C65:G65" si="17">SUM(C67:C73)</f>
        <v>27194494.030000001</v>
      </c>
      <c r="D65" s="22">
        <f t="shared" si="17"/>
        <v>278777094.33000004</v>
      </c>
      <c r="E65" s="22">
        <f t="shared" si="17"/>
        <v>164561101.98000002</v>
      </c>
      <c r="F65" s="22">
        <f t="shared" si="17"/>
        <v>128008226.91</v>
      </c>
      <c r="G65" s="23">
        <f t="shared" si="17"/>
        <v>114215992.35000001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x14ac:dyDescent="0.2">
      <c r="A66" s="26"/>
      <c r="B66" s="27"/>
      <c r="C66" s="27"/>
      <c r="D66" s="27"/>
      <c r="E66" s="27"/>
      <c r="F66" s="27"/>
      <c r="G66" s="28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x14ac:dyDescent="0.2">
      <c r="A67" s="26" t="s">
        <v>29</v>
      </c>
      <c r="B67" s="27">
        <v>136569334.71000001</v>
      </c>
      <c r="C67" s="27">
        <v>17652252.280000001</v>
      </c>
      <c r="D67" s="27">
        <f t="shared" ref="D67:D73" si="18">B67+C67</f>
        <v>154221586.99000001</v>
      </c>
      <c r="E67" s="27">
        <v>123545688.81</v>
      </c>
      <c r="F67" s="27">
        <v>110719432.91</v>
      </c>
      <c r="G67" s="28">
        <f t="shared" ref="G67:G73" si="19">D67-E67</f>
        <v>30675898.180000007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x14ac:dyDescent="0.2">
      <c r="A68" s="26" t="s">
        <v>53</v>
      </c>
      <c r="B68" s="27">
        <v>115013265.59</v>
      </c>
      <c r="C68" s="27">
        <v>4504563.75</v>
      </c>
      <c r="D68" s="27">
        <f t="shared" si="18"/>
        <v>119517829.34</v>
      </c>
      <c r="E68" s="27">
        <v>40658068.93</v>
      </c>
      <c r="F68" s="27">
        <v>16931449.760000002</v>
      </c>
      <c r="G68" s="28">
        <f t="shared" si="19"/>
        <v>78859760.409999996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x14ac:dyDescent="0.2">
      <c r="A69" s="26" t="s">
        <v>31</v>
      </c>
      <c r="B69" s="27">
        <v>0</v>
      </c>
      <c r="C69" s="27">
        <v>215290.2</v>
      </c>
      <c r="D69" s="27">
        <f t="shared" si="18"/>
        <v>215290.2</v>
      </c>
      <c r="E69" s="27">
        <v>215290.2</v>
      </c>
      <c r="F69" s="27">
        <v>215290.2</v>
      </c>
      <c r="G69" s="28">
        <f t="shared" si="19"/>
        <v>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x14ac:dyDescent="0.2">
      <c r="A70" s="26" t="s">
        <v>54</v>
      </c>
      <c r="B70" s="27">
        <v>0</v>
      </c>
      <c r="C70" s="27">
        <v>90001.91</v>
      </c>
      <c r="D70" s="27">
        <f t="shared" si="18"/>
        <v>90001.91</v>
      </c>
      <c r="E70" s="27">
        <v>90001.91</v>
      </c>
      <c r="F70" s="27">
        <v>90001.91</v>
      </c>
      <c r="G70" s="28">
        <f t="shared" si="19"/>
        <v>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x14ac:dyDescent="0.2">
      <c r="A71" s="26" t="s">
        <v>33</v>
      </c>
      <c r="B71" s="27">
        <v>0</v>
      </c>
      <c r="C71" s="27">
        <v>4718984.12</v>
      </c>
      <c r="D71" s="27">
        <f t="shared" si="18"/>
        <v>4718984.12</v>
      </c>
      <c r="E71" s="27">
        <v>38650.36</v>
      </c>
      <c r="F71" s="27">
        <v>38650.36</v>
      </c>
      <c r="G71" s="28">
        <f t="shared" si="19"/>
        <v>4680333.76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x14ac:dyDescent="0.2">
      <c r="A72" s="26" t="s">
        <v>34</v>
      </c>
      <c r="B72" s="27">
        <v>0</v>
      </c>
      <c r="C72" s="27">
        <v>0</v>
      </c>
      <c r="D72" s="27">
        <f t="shared" si="18"/>
        <v>0</v>
      </c>
      <c r="E72" s="27">
        <v>0</v>
      </c>
      <c r="F72" s="27">
        <v>0</v>
      </c>
      <c r="G72" s="28">
        <f t="shared" si="19"/>
        <v>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x14ac:dyDescent="0.2">
      <c r="A73" s="26" t="s">
        <v>35</v>
      </c>
      <c r="B73" s="27">
        <v>0</v>
      </c>
      <c r="C73" s="27">
        <v>13401.77</v>
      </c>
      <c r="D73" s="27">
        <f t="shared" si="18"/>
        <v>13401.77</v>
      </c>
      <c r="E73" s="27">
        <v>13401.77</v>
      </c>
      <c r="F73" s="27">
        <v>13401.77</v>
      </c>
      <c r="G73" s="28">
        <f t="shared" si="19"/>
        <v>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x14ac:dyDescent="0.2">
      <c r="A74" s="26"/>
      <c r="B74" s="27"/>
      <c r="C74" s="27"/>
      <c r="D74" s="27"/>
      <c r="E74" s="27"/>
      <c r="F74" s="27"/>
      <c r="G74" s="28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25" customFormat="1" ht="25.5" x14ac:dyDescent="0.2">
      <c r="A75" s="29" t="s">
        <v>36</v>
      </c>
      <c r="B75" s="22">
        <f>SUM(B77:B85)</f>
        <v>0</v>
      </c>
      <c r="C75" s="22">
        <f t="shared" ref="C75:G75" si="20">SUM(C77:C85)</f>
        <v>281340.80000000005</v>
      </c>
      <c r="D75" s="22">
        <f t="shared" si="20"/>
        <v>281340.80000000005</v>
      </c>
      <c r="E75" s="22">
        <f t="shared" si="20"/>
        <v>281340.51</v>
      </c>
      <c r="F75" s="22">
        <f t="shared" si="20"/>
        <v>281340.51</v>
      </c>
      <c r="G75" s="23">
        <f t="shared" si="20"/>
        <v>0.29000000000814907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x14ac:dyDescent="0.2">
      <c r="A76" s="26"/>
      <c r="B76" s="27"/>
      <c r="C76" s="27"/>
      <c r="D76" s="27"/>
      <c r="E76" s="27"/>
      <c r="F76" s="27"/>
      <c r="G76" s="2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x14ac:dyDescent="0.2">
      <c r="A77" s="26" t="s">
        <v>37</v>
      </c>
      <c r="B77" s="27">
        <v>0</v>
      </c>
      <c r="C77" s="27">
        <v>41093.57</v>
      </c>
      <c r="D77" s="27">
        <f t="shared" ref="D77:D85" si="21">B77+C77</f>
        <v>41093.57</v>
      </c>
      <c r="E77" s="27">
        <v>41093.57</v>
      </c>
      <c r="F77" s="27">
        <v>41093.57</v>
      </c>
      <c r="G77" s="28">
        <f t="shared" ref="G77:G85" si="22">D77-E77</f>
        <v>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x14ac:dyDescent="0.2">
      <c r="A78" s="26" t="s">
        <v>38</v>
      </c>
      <c r="B78" s="27">
        <v>0</v>
      </c>
      <c r="C78" s="27">
        <v>82423.360000000001</v>
      </c>
      <c r="D78" s="27">
        <f t="shared" si="21"/>
        <v>82423.360000000001</v>
      </c>
      <c r="E78" s="27">
        <v>82423.360000000001</v>
      </c>
      <c r="F78" s="27">
        <v>82423.360000000001</v>
      </c>
      <c r="G78" s="28">
        <f t="shared" si="22"/>
        <v>0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x14ac:dyDescent="0.2">
      <c r="A79" s="26" t="s">
        <v>39</v>
      </c>
      <c r="B79" s="27">
        <v>0</v>
      </c>
      <c r="C79" s="27">
        <v>0</v>
      </c>
      <c r="D79" s="27">
        <f t="shared" si="21"/>
        <v>0</v>
      </c>
      <c r="E79" s="27">
        <v>0</v>
      </c>
      <c r="F79" s="27">
        <v>0</v>
      </c>
      <c r="G79" s="28">
        <f t="shared" si="22"/>
        <v>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x14ac:dyDescent="0.2">
      <c r="A80" s="26" t="s">
        <v>40</v>
      </c>
      <c r="B80" s="27">
        <v>0</v>
      </c>
      <c r="C80" s="27">
        <v>0</v>
      </c>
      <c r="D80" s="27">
        <f t="shared" si="21"/>
        <v>0</v>
      </c>
      <c r="E80" s="27">
        <v>0</v>
      </c>
      <c r="F80" s="27">
        <v>0</v>
      </c>
      <c r="G80" s="28">
        <f t="shared" si="22"/>
        <v>0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x14ac:dyDescent="0.2">
      <c r="A81" s="26" t="s">
        <v>41</v>
      </c>
      <c r="B81" s="27">
        <v>0</v>
      </c>
      <c r="C81" s="27">
        <v>0</v>
      </c>
      <c r="D81" s="27">
        <f t="shared" si="21"/>
        <v>0</v>
      </c>
      <c r="E81" s="27">
        <v>0</v>
      </c>
      <c r="F81" s="27">
        <v>0</v>
      </c>
      <c r="G81" s="28">
        <f t="shared" si="22"/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x14ac:dyDescent="0.2">
      <c r="A82" s="26" t="s">
        <v>42</v>
      </c>
      <c r="B82" s="27">
        <v>0</v>
      </c>
      <c r="C82" s="27">
        <v>23302.2</v>
      </c>
      <c r="D82" s="27">
        <f t="shared" si="21"/>
        <v>23302.2</v>
      </c>
      <c r="E82" s="27">
        <v>23302.2</v>
      </c>
      <c r="F82" s="27">
        <v>23302.2</v>
      </c>
      <c r="G82" s="28">
        <f t="shared" si="22"/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x14ac:dyDescent="0.2">
      <c r="A83" s="26" t="s">
        <v>43</v>
      </c>
      <c r="B83" s="27">
        <v>0</v>
      </c>
      <c r="C83" s="27">
        <v>134521.67000000001</v>
      </c>
      <c r="D83" s="27">
        <f t="shared" si="21"/>
        <v>134521.67000000001</v>
      </c>
      <c r="E83" s="27">
        <v>134521.38</v>
      </c>
      <c r="F83" s="27">
        <v>134521.38</v>
      </c>
      <c r="G83" s="28">
        <f t="shared" si="22"/>
        <v>0.29000000000814907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x14ac:dyDescent="0.2">
      <c r="A84" s="26" t="s">
        <v>44</v>
      </c>
      <c r="B84" s="27">
        <v>0</v>
      </c>
      <c r="C84" s="27">
        <v>0</v>
      </c>
      <c r="D84" s="27">
        <f t="shared" si="21"/>
        <v>0</v>
      </c>
      <c r="E84" s="27">
        <v>0</v>
      </c>
      <c r="F84" s="27">
        <v>0</v>
      </c>
      <c r="G84" s="28">
        <f t="shared" si="22"/>
        <v>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x14ac:dyDescent="0.2">
      <c r="A85" s="26" t="s">
        <v>45</v>
      </c>
      <c r="B85" s="27">
        <v>0</v>
      </c>
      <c r="C85" s="27">
        <v>0</v>
      </c>
      <c r="D85" s="27">
        <f t="shared" si="21"/>
        <v>0</v>
      </c>
      <c r="E85" s="27">
        <v>0</v>
      </c>
      <c r="F85" s="27">
        <v>0</v>
      </c>
      <c r="G85" s="28">
        <f t="shared" si="22"/>
        <v>0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x14ac:dyDescent="0.2">
      <c r="A86" s="26"/>
      <c r="B86" s="27"/>
      <c r="C86" s="27"/>
      <c r="D86" s="27"/>
      <c r="E86" s="27"/>
      <c r="F86" s="27"/>
      <c r="G86" s="2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5" customFormat="1" ht="25.5" x14ac:dyDescent="0.2">
      <c r="A87" s="29" t="s">
        <v>46</v>
      </c>
      <c r="B87" s="22">
        <f>SUM(B89:B91)</f>
        <v>0</v>
      </c>
      <c r="C87" s="22">
        <f t="shared" ref="C87:G87" si="23">SUM(C89:C91)</f>
        <v>0</v>
      </c>
      <c r="D87" s="22">
        <f t="shared" si="23"/>
        <v>0</v>
      </c>
      <c r="E87" s="22">
        <f t="shared" si="23"/>
        <v>0</v>
      </c>
      <c r="F87" s="22">
        <f t="shared" si="23"/>
        <v>0</v>
      </c>
      <c r="G87" s="23">
        <f t="shared" si="23"/>
        <v>0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x14ac:dyDescent="0.2">
      <c r="A88" s="26"/>
      <c r="B88" s="27"/>
      <c r="C88" s="27"/>
      <c r="D88" s="27"/>
      <c r="E88" s="27"/>
      <c r="F88" s="27"/>
      <c r="G88" s="28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x14ac:dyDescent="0.2">
      <c r="A89" s="26" t="s">
        <v>47</v>
      </c>
      <c r="B89" s="27">
        <v>0</v>
      </c>
      <c r="C89" s="27">
        <v>0</v>
      </c>
      <c r="D89" s="27">
        <f t="shared" ref="D89:D91" si="24">B89+C89</f>
        <v>0</v>
      </c>
      <c r="E89" s="27">
        <v>0</v>
      </c>
      <c r="F89" s="27">
        <v>0</v>
      </c>
      <c r="G89" s="28">
        <f t="shared" ref="G89:G91" si="25">D89-E89</f>
        <v>0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x14ac:dyDescent="0.2">
      <c r="A90" s="26" t="s">
        <v>48</v>
      </c>
      <c r="B90" s="27">
        <v>0</v>
      </c>
      <c r="C90" s="27">
        <v>0</v>
      </c>
      <c r="D90" s="27">
        <f t="shared" si="24"/>
        <v>0</v>
      </c>
      <c r="E90" s="27">
        <v>0</v>
      </c>
      <c r="F90" s="27">
        <v>0</v>
      </c>
      <c r="G90" s="28">
        <f t="shared" si="25"/>
        <v>0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x14ac:dyDescent="0.2">
      <c r="A91" s="26" t="s">
        <v>49</v>
      </c>
      <c r="B91" s="27">
        <v>0</v>
      </c>
      <c r="C91" s="27">
        <v>0</v>
      </c>
      <c r="D91" s="27">
        <f t="shared" si="24"/>
        <v>0</v>
      </c>
      <c r="E91" s="27">
        <v>0</v>
      </c>
      <c r="F91" s="27">
        <v>0</v>
      </c>
      <c r="G91" s="28">
        <f t="shared" si="25"/>
        <v>0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x14ac:dyDescent="0.2">
      <c r="A92" s="26"/>
      <c r="B92" s="27"/>
      <c r="C92" s="27"/>
      <c r="D92" s="27"/>
      <c r="E92" s="27"/>
      <c r="F92" s="27"/>
      <c r="G92" s="28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5" customFormat="1" ht="13.5" thickBot="1" x14ac:dyDescent="0.25">
      <c r="A93" s="31" t="s">
        <v>55</v>
      </c>
      <c r="B93" s="32">
        <f>B11+B52</f>
        <v>2373843092.4899998</v>
      </c>
      <c r="C93" s="32">
        <f t="shared" ref="C93:G93" si="26">C11+C52</f>
        <v>75081521.530000001</v>
      </c>
      <c r="D93" s="32">
        <f t="shared" si="26"/>
        <v>2448924614.0500002</v>
      </c>
      <c r="E93" s="32">
        <f t="shared" si="26"/>
        <v>1532979705.2799997</v>
      </c>
      <c r="F93" s="32">
        <f t="shared" si="26"/>
        <v>1387748679.1000001</v>
      </c>
      <c r="G93" s="33">
        <f t="shared" si="26"/>
        <v>915944908.76999986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6 c) FUNC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2021-02-10T00:22:46Z</dcterms:created>
  <dcterms:modified xsi:type="dcterms:W3CDTF">2021-02-10T00:23:19Z</dcterms:modified>
</cp:coreProperties>
</file>