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2do Trimestre\"/>
    </mc:Choice>
  </mc:AlternateContent>
  <xr:revisionPtr revIDLastSave="0" documentId="13_ncr:1_{AF4FF7C2-4AC6-4F00-9581-C116A68EA64D}" xr6:coauthVersionLast="36" xr6:coauthVersionMax="36" xr10:uidLastSave="{00000000-0000-0000-0000-000000000000}"/>
  <bookViews>
    <workbookView xWindow="0" yWindow="0" windowWidth="21600" windowHeight="9105" xr2:uid="{498C0063-F95C-43A2-B62C-4CF932145E30}"/>
  </bookViews>
  <sheets>
    <sheet name="LDF F6c) FUNC" sheetId="1" r:id="rId1"/>
  </sheets>
  <externalReferences>
    <externalReference r:id="rId2"/>
  </externalReferences>
  <definedNames>
    <definedName name="_xlnm.Print_Area" localSheetId="0">'LDF F6c) FUNC'!$A$1:$H$86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G79" i="1"/>
  <c r="F79" i="1"/>
  <c r="E79" i="1"/>
  <c r="H79" i="1" s="1"/>
  <c r="D79" i="1"/>
  <c r="C79" i="1"/>
  <c r="G68" i="1"/>
  <c r="F68" i="1"/>
  <c r="E68" i="1"/>
  <c r="D68" i="1"/>
  <c r="C68" i="1"/>
  <c r="D61" i="1"/>
  <c r="E61" i="1" s="1"/>
  <c r="G59" i="1"/>
  <c r="F59" i="1"/>
  <c r="C59" i="1"/>
  <c r="G49" i="1"/>
  <c r="F49" i="1"/>
  <c r="E49" i="1"/>
  <c r="D49" i="1"/>
  <c r="C49" i="1"/>
  <c r="G48" i="1"/>
  <c r="C48" i="1"/>
  <c r="L42" i="1"/>
  <c r="H42" i="1"/>
  <c r="G42" i="1"/>
  <c r="F42" i="1"/>
  <c r="E42" i="1"/>
  <c r="D42" i="1"/>
  <c r="C42" i="1"/>
  <c r="H31" i="1"/>
  <c r="G31" i="1"/>
  <c r="G11" i="1" s="1"/>
  <c r="G85" i="1" s="1"/>
  <c r="F31" i="1"/>
  <c r="E31" i="1"/>
  <c r="D31" i="1"/>
  <c r="C31" i="1"/>
  <c r="C11" i="1" s="1"/>
  <c r="C85" i="1" s="1"/>
  <c r="H22" i="1"/>
  <c r="G22" i="1"/>
  <c r="F22" i="1"/>
  <c r="E22" i="1"/>
  <c r="D22" i="1"/>
  <c r="C22" i="1"/>
  <c r="H12" i="1"/>
  <c r="H11" i="1" s="1"/>
  <c r="G12" i="1"/>
  <c r="F12" i="1"/>
  <c r="E12" i="1"/>
  <c r="D12" i="1"/>
  <c r="D11" i="1" s="1"/>
  <c r="C12" i="1"/>
  <c r="E11" i="1"/>
  <c r="E59" i="1" l="1"/>
  <c r="F11" i="1"/>
  <c r="F48" i="1"/>
  <c r="H49" i="1"/>
  <c r="D59" i="1"/>
  <c r="D48" i="1" s="1"/>
  <c r="D85" i="1" s="1"/>
  <c r="H68" i="1"/>
  <c r="H59" i="1" l="1"/>
  <c r="E48" i="1"/>
  <c r="F85" i="1"/>
  <c r="H48" i="1" l="1"/>
  <c r="E85" i="1"/>
  <c r="H85" i="1" s="1"/>
</calcChain>
</file>

<file path=xl/sharedStrings.xml><?xml version="1.0" encoding="utf-8"?>
<sst xmlns="http://schemas.openxmlformats.org/spreadsheetml/2006/main" count="82" uniqueCount="50">
  <si>
    <t>MUNICIPIO DE DURANGO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</si>
  <si>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</si>
  <si>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</si>
  <si>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</si>
  <si>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</si>
  <si>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</si>
  <si>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</si>
  <si>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</si>
  <si>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</si>
  <si>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</si>
  <si>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</si>
  <si>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</si>
  <si>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</si>
  <si>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</si>
  <si>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</si>
  <si>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</si>
  <si>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</si>
  <si>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</si>
  <si>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</si>
  <si>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</si>
  <si>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</si>
  <si>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</si>
  <si>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</si>
  <si>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</si>
  <si>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</si>
  <si>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</si>
  <si>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</si>
  <si>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</si>
  <si>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</si>
  <si>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</si>
  <si>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</si>
  <si>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</si>
  <si>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</si>
  <si>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</si>
  <si>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</si>
  <si>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</si>
  <si>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</si>
  <si>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</si>
  <si>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</si>
  <si>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</si>
  <si>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</si>
  <si>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</si>
  <si>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** FALTA QUE SE CORRIJA EN EL SISTEMA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</si>
  <si>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</si>
  <si>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</si>
  <si>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</si>
  <si>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</si>
  <si>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</t>
  </si>
  <si>
    <t>III. Total de Egresos (III = I + II)</t>
  </si>
  <si>
    <t>Del 1 de enero al 31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</si>
</sst>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2" fillId="0" borderId="17" xfId="0" applyNumberFormat="1" applyFont="1" applyBorder="1"/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0" fillId="0" borderId="17" xfId="0" applyNumberFormat="1" applyBorder="1"/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4" fontId="3" fillId="0" borderId="17" xfId="1" applyNumberFormat="1" applyFont="1" applyBorder="1" applyAlignment="1">
      <alignment vertical="center"/>
    </xf>
    <xf numFmtId="4" fontId="4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4" fontId="3" fillId="0" borderId="17" xfId="1" applyNumberFormat="1" applyFont="1" applyBorder="1" applyAlignment="1">
      <alignment horizontal="center" vertical="center"/>
    </xf>
    <xf numFmtId="4" fontId="3" fillId="0" borderId="17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" fontId="3" fillId="0" borderId="16" xfId="1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aguilar/Desktop/CONTROL%20INTERNO/2023/LDF/06%202023%20%20LDF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Sistema"/>
      <sheetName val="ESF"/>
      <sheetName val="ESF LDF Sistema"/>
      <sheetName val="LDF F1 ESF "/>
      <sheetName val="EAD"/>
      <sheetName val="EFE . PAGADO"/>
      <sheetName val="EAI"/>
      <sheetName val="EAI Sistema"/>
      <sheetName val="LDF F5 Analitico de Ingresos"/>
      <sheetName val="EAI LDF Sistema"/>
      <sheetName val="Conciliación I"/>
      <sheetName val="Conciliación E"/>
      <sheetName val="P COG"/>
      <sheetName val="cog sistema"/>
      <sheetName val="ldf cog sistema"/>
      <sheetName val="admva sistema"/>
      <sheetName val="LDF F4 Balance"/>
      <sheetName val="P CE "/>
      <sheetName val="P END NETO ORiginal"/>
      <sheetName val="P INTS DEUDA"/>
      <sheetName val="LDF F2 IADP"/>
      <sheetName val="LDF F2 IADP 2"/>
      <sheetName val="LDF F3 AODifsfin"/>
      <sheetName val="Prog sistema"/>
      <sheetName val="P Prog"/>
      <sheetName val="Func sistema"/>
      <sheetName val="P FUNC"/>
      <sheetName val="LDF Func sistema"/>
      <sheetName val="LDF F6c) FUNC"/>
      <sheetName val="Output 1"/>
      <sheetName val="LDF F6d) (2)"/>
      <sheetName val="P Postura Fiscal"/>
      <sheetName val="Eg admva sistema"/>
      <sheetName val="P ADMIVA"/>
      <sheetName val="P Pro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0">
          <cell r="G80">
            <v>102429943.47999999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ACF8-D1D9-4C15-B210-0FE580C8BAEA}">
  <sheetPr>
    <tabColor theme="5" tint="0.39997558519241921"/>
    <pageSetUpPr fitToPage="1"/>
  </sheetPr>
  <dimension ref="A1:L92"/>
  <sheetViews>
    <sheetView tabSelected="1" topLeftCell="A65" workbookViewId="0">
      <selection activeCell="A3" sqref="A3:H86"/>
    </sheetView>
  </sheetViews>
  <sheetFormatPr baseColWidth="10" defaultRowHeight="15" x14ac:dyDescent="0.25"/>
  <cols>
    <col min="2" max="2" width="53.28515625" customWidth="1"/>
    <col min="3" max="3" width="17" bestFit="1" customWidth="1"/>
    <col min="4" max="4" width="16.85546875" customWidth="1"/>
    <col min="5" max="7" width="16.85546875" bestFit="1" customWidth="1"/>
    <col min="8" max="8" width="18.140625" customWidth="1"/>
  </cols>
  <sheetData>
    <row r="1" spans="1:8" x14ac:dyDescent="0.25">
      <c r="A1" s="1"/>
      <c r="B1" s="23"/>
      <c r="C1" s="23"/>
      <c r="D1" s="23"/>
      <c r="E1" s="23"/>
      <c r="F1" s="23"/>
      <c r="G1" s="23"/>
      <c r="H1" s="23"/>
    </row>
    <row r="2" spans="1:8" ht="15.75" thickBot="1" x14ac:dyDescent="0.3">
      <c r="B2" s="24"/>
      <c r="C2" s="24"/>
      <c r="D2" s="24"/>
      <c r="E2" s="24"/>
      <c r="F2" s="24"/>
      <c r="G2" s="24"/>
      <c r="H2" s="24"/>
    </row>
    <row r="3" spans="1:8" s="2" customFormat="1" ht="12" x14ac:dyDescent="0.2">
      <c r="A3" s="25" t="s">
        <v>0</v>
      </c>
      <c r="B3" s="26"/>
      <c r="C3" s="26"/>
      <c r="D3" s="26"/>
      <c r="E3" s="26"/>
      <c r="F3" s="26"/>
      <c r="G3" s="26"/>
      <c r="H3" s="27"/>
    </row>
    <row r="4" spans="1:8" s="2" customFormat="1" ht="12" x14ac:dyDescent="0.2">
      <c r="A4" s="28" t="s">
        <v>1</v>
      </c>
      <c r="B4" s="29"/>
      <c r="C4" s="29"/>
      <c r="D4" s="29"/>
      <c r="E4" s="29"/>
      <c r="F4" s="29"/>
      <c r="G4" s="29"/>
      <c r="H4" s="30"/>
    </row>
    <row r="5" spans="1:8" s="2" customFormat="1" ht="12" x14ac:dyDescent="0.2">
      <c r="A5" s="28" t="s">
        <v>2</v>
      </c>
      <c r="B5" s="29"/>
      <c r="C5" s="29"/>
      <c r="D5" s="29"/>
      <c r="E5" s="29"/>
      <c r="F5" s="29"/>
      <c r="G5" s="29"/>
      <c r="H5" s="30"/>
    </row>
    <row r="6" spans="1:8" s="2" customFormat="1" ht="12" x14ac:dyDescent="0.2">
      <c r="A6" s="28" t="s">
        <v>49</v>
      </c>
      <c r="B6" s="29"/>
      <c r="C6" s="29"/>
      <c r="D6" s="29"/>
      <c r="E6" s="29"/>
      <c r="F6" s="29"/>
      <c r="G6" s="29"/>
      <c r="H6" s="30"/>
    </row>
    <row r="7" spans="1:8" s="2" customFormat="1" ht="12.75" thickBot="1" x14ac:dyDescent="0.25">
      <c r="A7" s="31" t="s">
        <v>3</v>
      </c>
      <c r="B7" s="32"/>
      <c r="C7" s="32"/>
      <c r="D7" s="32"/>
      <c r="E7" s="32"/>
      <c r="F7" s="32"/>
      <c r="G7" s="32"/>
      <c r="H7" s="33"/>
    </row>
    <row r="8" spans="1:8" s="2" customFormat="1" ht="12.75" thickBot="1" x14ac:dyDescent="0.25">
      <c r="A8" s="34" t="s">
        <v>4</v>
      </c>
      <c r="B8" s="35"/>
      <c r="C8" s="37" t="s">
        <v>5</v>
      </c>
      <c r="D8" s="38"/>
      <c r="E8" s="38"/>
      <c r="F8" s="38"/>
      <c r="G8" s="39"/>
      <c r="H8" s="40" t="s">
        <v>6</v>
      </c>
    </row>
    <row r="9" spans="1:8" s="2" customFormat="1" ht="24.75" thickBot="1" x14ac:dyDescent="0.25">
      <c r="A9" s="31"/>
      <c r="B9" s="36"/>
      <c r="C9" s="3" t="s">
        <v>7</v>
      </c>
      <c r="D9" s="3" t="s">
        <v>8</v>
      </c>
      <c r="E9" s="3" t="s">
        <v>9</v>
      </c>
      <c r="F9" s="4" t="s">
        <v>10</v>
      </c>
      <c r="G9" s="3" t="s">
        <v>11</v>
      </c>
      <c r="H9" s="41"/>
    </row>
    <row r="10" spans="1:8" s="2" customFormat="1" ht="12" x14ac:dyDescent="0.2">
      <c r="A10" s="42"/>
      <c r="B10" s="43"/>
      <c r="C10" s="5"/>
      <c r="D10" s="5"/>
      <c r="E10" s="5"/>
      <c r="F10" s="5"/>
      <c r="G10" s="5"/>
      <c r="H10" s="5"/>
    </row>
    <row r="11" spans="1:8" s="2" customFormat="1" ht="16.5" customHeight="1" x14ac:dyDescent="0.25">
      <c r="A11" s="21" t="s">
        <v>12</v>
      </c>
      <c r="B11" s="22"/>
      <c r="C11" s="6">
        <f>+C12+C22+C31+C42</f>
        <v>2250953730</v>
      </c>
      <c r="D11" s="6">
        <f t="shared" ref="D11:H11" si="0">+D12+D22+D31+D42</f>
        <v>311744132.16999996</v>
      </c>
      <c r="E11" s="6">
        <f t="shared" si="0"/>
        <v>2562697862.1700001</v>
      </c>
      <c r="F11" s="6">
        <f t="shared" si="0"/>
        <v>966109231.48000002</v>
      </c>
      <c r="G11" s="6">
        <f t="shared" si="0"/>
        <v>929764667.2299999</v>
      </c>
      <c r="H11" s="6">
        <f t="shared" si="0"/>
        <v>1596588630.6900001</v>
      </c>
    </row>
    <row r="12" spans="1:8" s="2" customFormat="1" x14ac:dyDescent="0.25">
      <c r="A12" s="44" t="s">
        <v>13</v>
      </c>
      <c r="B12" s="45"/>
      <c r="C12" s="6">
        <f>SUM(C13:C20)</f>
        <v>1097765620.6499999</v>
      </c>
      <c r="D12" s="6">
        <f>SUM(D13:D20)</f>
        <v>36848619.640000001</v>
      </c>
      <c r="E12" s="6">
        <f>SUM(E13:E20)</f>
        <v>1134614240.29</v>
      </c>
      <c r="F12" s="6">
        <f t="shared" ref="F12:H12" si="1">SUM(F13:F20)</f>
        <v>453509077.89999998</v>
      </c>
      <c r="G12" s="6">
        <f t="shared" si="1"/>
        <v>438831513.47000003</v>
      </c>
      <c r="H12" s="6">
        <f t="shared" si="1"/>
        <v>681105162.38999999</v>
      </c>
    </row>
    <row r="13" spans="1:8" s="2" customFormat="1" x14ac:dyDescent="0.25">
      <c r="A13" s="7"/>
      <c r="B13" s="8" t="s">
        <v>14</v>
      </c>
      <c r="C13" s="9">
        <v>14456771.5</v>
      </c>
      <c r="D13" s="9">
        <v>-175095.78</v>
      </c>
      <c r="E13" s="9">
        <v>14281675.720000001</v>
      </c>
      <c r="F13" s="9">
        <v>5156728.54</v>
      </c>
      <c r="G13" s="9">
        <v>5026745.2699999996</v>
      </c>
      <c r="H13" s="9">
        <v>9124947.1799999997</v>
      </c>
    </row>
    <row r="14" spans="1:8" s="2" customFormat="1" x14ac:dyDescent="0.25">
      <c r="A14" s="7"/>
      <c r="B14" s="8" t="s">
        <v>15</v>
      </c>
      <c r="C14" s="9">
        <v>16504912.210000001</v>
      </c>
      <c r="D14" s="9">
        <v>465263.68</v>
      </c>
      <c r="E14" s="9">
        <v>16970175.890000001</v>
      </c>
      <c r="F14" s="9">
        <v>6626449.2300000004</v>
      </c>
      <c r="G14" s="9">
        <v>6518975.2800000003</v>
      </c>
      <c r="H14" s="9">
        <v>10343726.66</v>
      </c>
    </row>
    <row r="15" spans="1:8" s="2" customFormat="1" x14ac:dyDescent="0.25">
      <c r="A15" s="7"/>
      <c r="B15" s="8" t="s">
        <v>16</v>
      </c>
      <c r="C15" s="9">
        <v>204338586.69999999</v>
      </c>
      <c r="D15" s="9">
        <v>58784457.990000002</v>
      </c>
      <c r="E15" s="9">
        <v>263123044.69</v>
      </c>
      <c r="F15" s="9">
        <v>117426364.06999999</v>
      </c>
      <c r="G15" s="9">
        <v>113356133.45</v>
      </c>
      <c r="H15" s="9">
        <v>145696680.62</v>
      </c>
    </row>
    <row r="16" spans="1:8" s="2" customFormat="1" x14ac:dyDescent="0.25">
      <c r="A16" s="7"/>
      <c r="B16" s="8" t="s">
        <v>17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2" customFormat="1" x14ac:dyDescent="0.25">
      <c r="A17" s="7"/>
      <c r="B17" s="8" t="s">
        <v>18</v>
      </c>
      <c r="C17" s="9">
        <v>518162297.98000002</v>
      </c>
      <c r="D17" s="9">
        <v>9134152.5299999993</v>
      </c>
      <c r="E17" s="9">
        <v>527296450.50999999</v>
      </c>
      <c r="F17" s="9">
        <v>262515873.68000001</v>
      </c>
      <c r="G17" s="9">
        <v>259324761.22</v>
      </c>
      <c r="H17" s="9">
        <v>264780576.83000001</v>
      </c>
    </row>
    <row r="18" spans="1:8" s="2" customFormat="1" x14ac:dyDescent="0.25">
      <c r="A18" s="7"/>
      <c r="B18" s="8" t="s">
        <v>19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2" customFormat="1" x14ac:dyDescent="0.25">
      <c r="A19" s="7"/>
      <c r="B19" s="8" t="s">
        <v>20</v>
      </c>
      <c r="C19" s="9">
        <v>306627514.45999998</v>
      </c>
      <c r="D19" s="9">
        <v>-29686358.539999999</v>
      </c>
      <c r="E19" s="9">
        <v>276941155.92000002</v>
      </c>
      <c r="F19" s="9">
        <v>47408902.479999997</v>
      </c>
      <c r="G19" s="9">
        <v>41982799.509999998</v>
      </c>
      <c r="H19" s="9">
        <v>229532253.44</v>
      </c>
    </row>
    <row r="20" spans="1:8" s="2" customFormat="1" x14ac:dyDescent="0.25">
      <c r="A20" s="7"/>
      <c r="B20" s="8" t="s">
        <v>21</v>
      </c>
      <c r="C20" s="9">
        <v>37675537.799999997</v>
      </c>
      <c r="D20" s="9">
        <v>-1673800.24</v>
      </c>
      <c r="E20" s="9">
        <v>36001737.560000002</v>
      </c>
      <c r="F20" s="9">
        <v>14374759.9</v>
      </c>
      <c r="G20" s="9">
        <v>12622098.74</v>
      </c>
      <c r="H20" s="9">
        <v>21626977.66</v>
      </c>
    </row>
    <row r="21" spans="1:8" s="2" customFormat="1" x14ac:dyDescent="0.25">
      <c r="A21" s="10"/>
      <c r="B21" s="11"/>
      <c r="C21" s="9"/>
      <c r="D21" s="9"/>
      <c r="E21" s="9"/>
      <c r="F21" s="9"/>
      <c r="G21" s="9"/>
      <c r="H21" s="9"/>
    </row>
    <row r="22" spans="1:8" s="2" customFormat="1" x14ac:dyDescent="0.25">
      <c r="A22" s="44" t="s">
        <v>22</v>
      </c>
      <c r="B22" s="45"/>
      <c r="C22" s="6">
        <f>SUM(C23:C29)</f>
        <v>955214777.06999993</v>
      </c>
      <c r="D22" s="6">
        <f t="shared" ref="D22:H22" si="2">SUM(D23:D29)</f>
        <v>241739729.63999999</v>
      </c>
      <c r="E22" s="6">
        <f t="shared" si="2"/>
        <v>1196954506.71</v>
      </c>
      <c r="F22" s="6">
        <f t="shared" si="2"/>
        <v>392889644.55000001</v>
      </c>
      <c r="G22" s="6">
        <f t="shared" si="2"/>
        <v>374003992.36999995</v>
      </c>
      <c r="H22" s="6">
        <f t="shared" si="2"/>
        <v>804064862.15999997</v>
      </c>
    </row>
    <row r="23" spans="1:8" s="2" customFormat="1" x14ac:dyDescent="0.25">
      <c r="A23" s="7"/>
      <c r="B23" s="8" t="s">
        <v>23</v>
      </c>
      <c r="C23" s="9">
        <v>200281629.88</v>
      </c>
      <c r="D23" s="9">
        <v>28246296.449999999</v>
      </c>
      <c r="E23" s="9">
        <v>228527926.33000001</v>
      </c>
      <c r="F23" s="9">
        <v>84825998.120000005</v>
      </c>
      <c r="G23" s="9">
        <v>81314972.469999999</v>
      </c>
      <c r="H23" s="9">
        <v>143701928.21000001</v>
      </c>
    </row>
    <row r="24" spans="1:8" s="2" customFormat="1" x14ac:dyDescent="0.25">
      <c r="A24" s="7"/>
      <c r="B24" s="8" t="s">
        <v>24</v>
      </c>
      <c r="C24" s="9">
        <v>560432415.88999999</v>
      </c>
      <c r="D24" s="9">
        <v>179700359.97999999</v>
      </c>
      <c r="E24" s="9">
        <v>740132775.87</v>
      </c>
      <c r="F24" s="9">
        <v>207753172.88</v>
      </c>
      <c r="G24" s="9">
        <v>197941418.94</v>
      </c>
      <c r="H24" s="9">
        <v>532379602.99000001</v>
      </c>
    </row>
    <row r="25" spans="1:8" s="2" customFormat="1" x14ac:dyDescent="0.25">
      <c r="A25" s="7"/>
      <c r="B25" s="8" t="s">
        <v>25</v>
      </c>
      <c r="C25" s="9">
        <v>94981421.609999999</v>
      </c>
      <c r="D25" s="9">
        <v>7077719.71</v>
      </c>
      <c r="E25" s="9">
        <v>102059141.31999999</v>
      </c>
      <c r="F25" s="9">
        <v>41575071.210000001</v>
      </c>
      <c r="G25" s="9">
        <v>40027087.549999997</v>
      </c>
      <c r="H25" s="9">
        <v>60484070.109999999</v>
      </c>
    </row>
    <row r="26" spans="1:8" s="2" customFormat="1" x14ac:dyDescent="0.25">
      <c r="A26" s="7"/>
      <c r="B26" s="8" t="s">
        <v>26</v>
      </c>
      <c r="C26" s="9">
        <v>63194653.299999997</v>
      </c>
      <c r="D26" s="9">
        <v>19815896.18</v>
      </c>
      <c r="E26" s="9">
        <v>83010549.480000004</v>
      </c>
      <c r="F26" s="9">
        <v>42938706.509999998</v>
      </c>
      <c r="G26" s="9">
        <v>39477789.579999998</v>
      </c>
      <c r="H26" s="9">
        <v>40071842.969999999</v>
      </c>
    </row>
    <row r="27" spans="1:8" s="2" customFormat="1" x14ac:dyDescent="0.25">
      <c r="A27" s="7"/>
      <c r="B27" s="8" t="s">
        <v>27</v>
      </c>
      <c r="C27" s="9">
        <v>28379368.370000001</v>
      </c>
      <c r="D27" s="9">
        <v>3951422</v>
      </c>
      <c r="E27" s="9">
        <v>32330790.370000001</v>
      </c>
      <c r="F27" s="9">
        <v>10629357.810000001</v>
      </c>
      <c r="G27" s="9">
        <v>10334607.380000001</v>
      </c>
      <c r="H27" s="9">
        <v>21701432.559999999</v>
      </c>
    </row>
    <row r="28" spans="1:8" s="2" customFormat="1" x14ac:dyDescent="0.25">
      <c r="A28" s="7"/>
      <c r="B28" s="8" t="s">
        <v>28</v>
      </c>
      <c r="C28" s="9">
        <v>419623</v>
      </c>
      <c r="D28" s="9">
        <v>-10439.620000000001</v>
      </c>
      <c r="E28" s="9">
        <v>409183.38</v>
      </c>
      <c r="F28" s="9">
        <v>95910.6</v>
      </c>
      <c r="G28" s="9">
        <v>78976.52</v>
      </c>
      <c r="H28" s="9">
        <v>313272.78000000003</v>
      </c>
    </row>
    <row r="29" spans="1:8" s="2" customFormat="1" x14ac:dyDescent="0.25">
      <c r="A29" s="7"/>
      <c r="B29" s="8" t="s">
        <v>29</v>
      </c>
      <c r="C29" s="9">
        <v>7525665.0199999996</v>
      </c>
      <c r="D29" s="9">
        <v>2958474.94</v>
      </c>
      <c r="E29" s="9">
        <v>10484139.960000001</v>
      </c>
      <c r="F29" s="9">
        <v>5071427.42</v>
      </c>
      <c r="G29" s="9">
        <v>4829139.93</v>
      </c>
      <c r="H29" s="9">
        <v>5412712.54</v>
      </c>
    </row>
    <row r="30" spans="1:8" s="2" customFormat="1" x14ac:dyDescent="0.25">
      <c r="A30" s="10"/>
      <c r="B30" s="11"/>
      <c r="C30" s="9"/>
      <c r="D30" s="9"/>
      <c r="E30" s="9"/>
      <c r="F30" s="9"/>
      <c r="G30" s="9"/>
      <c r="H30" s="9"/>
    </row>
    <row r="31" spans="1:8" s="2" customFormat="1" x14ac:dyDescent="0.25">
      <c r="A31" s="44" t="s">
        <v>30</v>
      </c>
      <c r="B31" s="45"/>
      <c r="C31" s="6">
        <f>SUM(C32:C40)</f>
        <v>68923040.25</v>
      </c>
      <c r="D31" s="6">
        <f t="shared" ref="D31:H31" si="3">SUM(D32:D40)</f>
        <v>8655782.8899999987</v>
      </c>
      <c r="E31" s="6">
        <f t="shared" si="3"/>
        <v>77578823.140000001</v>
      </c>
      <c r="F31" s="6">
        <f t="shared" si="3"/>
        <v>33509356.73</v>
      </c>
      <c r="G31" s="6">
        <f t="shared" si="3"/>
        <v>30728009.09</v>
      </c>
      <c r="H31" s="6">
        <f t="shared" si="3"/>
        <v>44069466.409999996</v>
      </c>
    </row>
    <row r="32" spans="1:8" s="2" customFormat="1" x14ac:dyDescent="0.25">
      <c r="A32" s="7"/>
      <c r="B32" s="8" t="s">
        <v>31</v>
      </c>
      <c r="C32" s="9">
        <v>13495811.98</v>
      </c>
      <c r="D32" s="9">
        <v>6240668.3300000001</v>
      </c>
      <c r="E32" s="9">
        <v>19736480.309999999</v>
      </c>
      <c r="F32" s="9">
        <v>5794415.46</v>
      </c>
      <c r="G32" s="9">
        <v>5674783.5800000001</v>
      </c>
      <c r="H32" s="9">
        <v>13942064.85</v>
      </c>
    </row>
    <row r="33" spans="1:12" s="2" customFormat="1" x14ac:dyDescent="0.25">
      <c r="A33" s="7"/>
      <c r="B33" s="8" t="s">
        <v>32</v>
      </c>
      <c r="C33" s="9">
        <v>15869018.1</v>
      </c>
      <c r="D33" s="9">
        <v>456655.81</v>
      </c>
      <c r="E33" s="9">
        <v>16325673.91</v>
      </c>
      <c r="F33" s="9">
        <v>5738816.79</v>
      </c>
      <c r="G33" s="9">
        <v>5461561.1399999997</v>
      </c>
      <c r="H33" s="9">
        <v>10586857.119999999</v>
      </c>
    </row>
    <row r="34" spans="1:12" s="2" customFormat="1" x14ac:dyDescent="0.25">
      <c r="A34" s="7"/>
      <c r="B34" s="8" t="s">
        <v>33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12" s="2" customFormat="1" x14ac:dyDescent="0.25">
      <c r="A35" s="7"/>
      <c r="B35" s="8" t="s">
        <v>34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12" s="2" customFormat="1" x14ac:dyDescent="0.25">
      <c r="A36" s="7"/>
      <c r="B36" s="8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12" s="2" customFormat="1" x14ac:dyDescent="0.25">
      <c r="A37" s="7"/>
      <c r="B37" s="8" t="s">
        <v>36</v>
      </c>
      <c r="C37" s="9">
        <v>30057941.719999999</v>
      </c>
      <c r="D37" s="9">
        <v>888747.81</v>
      </c>
      <c r="E37" s="9">
        <v>30946689.530000001</v>
      </c>
      <c r="F37" s="9">
        <v>16225017.449999999</v>
      </c>
      <c r="G37" s="9">
        <v>14026007.91</v>
      </c>
      <c r="H37" s="9">
        <v>14721672.08</v>
      </c>
    </row>
    <row r="38" spans="1:12" s="2" customFormat="1" x14ac:dyDescent="0.25">
      <c r="A38" s="7"/>
      <c r="B38" s="8" t="s">
        <v>37</v>
      </c>
      <c r="C38" s="9">
        <v>9500268.4499999993</v>
      </c>
      <c r="D38" s="9">
        <v>1069710.94</v>
      </c>
      <c r="E38" s="9">
        <v>10569979.390000001</v>
      </c>
      <c r="F38" s="9">
        <v>5751107.0300000003</v>
      </c>
      <c r="G38" s="9">
        <v>5565656.46</v>
      </c>
      <c r="H38" s="9">
        <v>4818872.3600000003</v>
      </c>
    </row>
    <row r="39" spans="1:12" s="2" customFormat="1" x14ac:dyDescent="0.25">
      <c r="A39" s="7"/>
      <c r="B39" s="8" t="s">
        <v>38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12" s="2" customFormat="1" x14ac:dyDescent="0.25">
      <c r="A40" s="7"/>
      <c r="B40" s="8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12" s="2" customFormat="1" ht="12" x14ac:dyDescent="0.2">
      <c r="A41" s="10"/>
      <c r="B41" s="11"/>
      <c r="C41" s="12"/>
      <c r="D41" s="12"/>
      <c r="E41" s="12"/>
      <c r="F41" s="12"/>
      <c r="G41" s="12"/>
      <c r="H41" s="12"/>
    </row>
    <row r="42" spans="1:12" s="2" customFormat="1" ht="12" x14ac:dyDescent="0.2">
      <c r="A42" s="44" t="s">
        <v>40</v>
      </c>
      <c r="B42" s="45"/>
      <c r="C42" s="12">
        <f>SUM(C43:C46)</f>
        <v>129050292.03</v>
      </c>
      <c r="D42" s="12">
        <f t="shared" ref="D42:H42" si="4">SUM(D43:D46)</f>
        <v>24500000</v>
      </c>
      <c r="E42" s="12">
        <f t="shared" si="4"/>
        <v>153550292.03</v>
      </c>
      <c r="F42" s="12">
        <f t="shared" si="4"/>
        <v>86201152.299999997</v>
      </c>
      <c r="G42" s="12">
        <f t="shared" si="4"/>
        <v>86201152.299999997</v>
      </c>
      <c r="H42" s="12">
        <f t="shared" si="4"/>
        <v>67349139.729999989</v>
      </c>
      <c r="I42" s="12"/>
      <c r="L42" s="13">
        <f>'[1]P COG'!G80</f>
        <v>102429943.47999999</v>
      </c>
    </row>
    <row r="43" spans="1:12" s="2" customFormat="1" ht="24" x14ac:dyDescent="0.25">
      <c r="A43" s="7"/>
      <c r="B43" s="14" t="s">
        <v>41</v>
      </c>
      <c r="C43" s="9">
        <v>129050292.03</v>
      </c>
      <c r="D43" s="9">
        <v>0</v>
      </c>
      <c r="E43" s="9">
        <v>129050292.03</v>
      </c>
      <c r="F43" s="9">
        <v>86201152.299999997</v>
      </c>
      <c r="G43" s="9">
        <v>86201152.299999997</v>
      </c>
      <c r="H43" s="9">
        <v>42849139.729999997</v>
      </c>
      <c r="L43" s="2" t="s">
        <v>42</v>
      </c>
    </row>
    <row r="44" spans="1:12" s="2" customFormat="1" ht="24" x14ac:dyDescent="0.25">
      <c r="A44" s="7"/>
      <c r="B44" s="14" t="s">
        <v>43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12" s="2" customFormat="1" x14ac:dyDescent="0.25">
      <c r="A45" s="7"/>
      <c r="B45" s="8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12" s="2" customFormat="1" x14ac:dyDescent="0.25">
      <c r="A46" s="7"/>
      <c r="B46" s="8" t="s">
        <v>45</v>
      </c>
      <c r="C46" s="9">
        <v>0</v>
      </c>
      <c r="D46" s="9">
        <v>24500000</v>
      </c>
      <c r="E46" s="9">
        <v>24500000</v>
      </c>
      <c r="F46" s="9">
        <v>0</v>
      </c>
      <c r="G46" s="9">
        <v>0</v>
      </c>
      <c r="H46" s="9">
        <v>24500000</v>
      </c>
    </row>
    <row r="47" spans="1:12" s="2" customFormat="1" ht="12" x14ac:dyDescent="0.2">
      <c r="A47" s="10"/>
      <c r="B47" s="11"/>
      <c r="C47" s="12"/>
      <c r="D47" s="12"/>
      <c r="E47" s="12"/>
      <c r="F47" s="12"/>
      <c r="G47" s="12"/>
      <c r="H47" s="12"/>
    </row>
    <row r="48" spans="1:12" s="2" customFormat="1" ht="12" x14ac:dyDescent="0.2">
      <c r="A48" s="44" t="s">
        <v>46</v>
      </c>
      <c r="B48" s="45"/>
      <c r="C48" s="12">
        <f>+C49+C59+C68+C79</f>
        <v>623763089</v>
      </c>
      <c r="D48" s="12">
        <f>+D49+D59+D68+D79</f>
        <v>169841111.22000003</v>
      </c>
      <c r="E48" s="12">
        <f>+E49+E59+E68+E79</f>
        <v>793604200.22000003</v>
      </c>
      <c r="F48" s="12">
        <f>+F49+F59+F68+F79</f>
        <v>367968234.30000001</v>
      </c>
      <c r="G48" s="12">
        <f>+G49+G59+G68+G79</f>
        <v>350578185.86000001</v>
      </c>
      <c r="H48" s="12">
        <f t="shared" ref="H48:H68" si="5">E48-F48</f>
        <v>425635965.92000002</v>
      </c>
    </row>
    <row r="49" spans="1:8" s="2" customFormat="1" ht="12" x14ac:dyDescent="0.2">
      <c r="A49" s="44" t="s">
        <v>13</v>
      </c>
      <c r="B49" s="45"/>
      <c r="C49" s="12">
        <f>SUM(C50:C57)</f>
        <v>351278296.19</v>
      </c>
      <c r="D49" s="12">
        <f>SUM(D50:D57)</f>
        <v>88253212.290000007</v>
      </c>
      <c r="E49" s="12">
        <f>SUM(E50:E57)</f>
        <v>439531508.48000002</v>
      </c>
      <c r="F49" s="12">
        <f>SUM(F50:F57)</f>
        <v>195970650.78</v>
      </c>
      <c r="G49" s="12">
        <f>SUM(G50:G57)</f>
        <v>194353276.72</v>
      </c>
      <c r="H49" s="12">
        <f t="shared" si="5"/>
        <v>243560857.70000002</v>
      </c>
    </row>
    <row r="50" spans="1:8" s="2" customFormat="1" x14ac:dyDescent="0.25">
      <c r="A50" s="7"/>
      <c r="B50" s="8" t="s">
        <v>14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s="2" customFormat="1" x14ac:dyDescent="0.25">
      <c r="A51" s="7"/>
      <c r="B51" s="8" t="s">
        <v>15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s="2" customFormat="1" x14ac:dyDescent="0.25">
      <c r="A52" s="7"/>
      <c r="B52" s="8" t="s">
        <v>16</v>
      </c>
      <c r="C52" s="9">
        <v>0</v>
      </c>
      <c r="D52" s="9">
        <v>0</v>
      </c>
      <c r="E52" s="9">
        <v>0</v>
      </c>
      <c r="F52" s="9">
        <v>2440.9299999999998</v>
      </c>
      <c r="G52" s="9">
        <v>2440.9299999999998</v>
      </c>
      <c r="H52" s="9">
        <v>-2440.9299999999998</v>
      </c>
    </row>
    <row r="53" spans="1:8" s="2" customFormat="1" x14ac:dyDescent="0.25">
      <c r="A53" s="7"/>
      <c r="B53" s="8" t="s">
        <v>17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s="2" customFormat="1" x14ac:dyDescent="0.25">
      <c r="A54" s="7"/>
      <c r="B54" s="8" t="s">
        <v>18</v>
      </c>
      <c r="C54" s="9">
        <v>200000</v>
      </c>
      <c r="D54" s="9">
        <v>0</v>
      </c>
      <c r="E54" s="9">
        <v>200000</v>
      </c>
      <c r="F54" s="9">
        <v>0</v>
      </c>
      <c r="G54" s="9">
        <v>0</v>
      </c>
      <c r="H54" s="9">
        <v>200000</v>
      </c>
    </row>
    <row r="55" spans="1:8" s="2" customFormat="1" x14ac:dyDescent="0.25">
      <c r="A55" s="7"/>
      <c r="B55" s="8" t="s">
        <v>19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s="2" customFormat="1" x14ac:dyDescent="0.25">
      <c r="A56" s="7"/>
      <c r="B56" s="8" t="s">
        <v>20</v>
      </c>
      <c r="C56" s="9">
        <v>351078296.19</v>
      </c>
      <c r="D56" s="9">
        <v>88253212.290000007</v>
      </c>
      <c r="E56" s="9">
        <v>439331508.48000002</v>
      </c>
      <c r="F56" s="9">
        <v>195968209.84999999</v>
      </c>
      <c r="G56" s="9">
        <v>194350835.78999999</v>
      </c>
      <c r="H56" s="9">
        <v>243363298.63</v>
      </c>
    </row>
    <row r="57" spans="1:8" s="2" customFormat="1" x14ac:dyDescent="0.25">
      <c r="A57" s="7"/>
      <c r="B57" s="8" t="s">
        <v>21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s="2" customFormat="1" ht="12" x14ac:dyDescent="0.2">
      <c r="A58" s="10"/>
      <c r="B58" s="11"/>
      <c r="C58" s="12"/>
      <c r="D58" s="12"/>
      <c r="E58" s="12"/>
      <c r="F58" s="12"/>
      <c r="G58" s="12"/>
      <c r="H58" s="12"/>
    </row>
    <row r="59" spans="1:8" s="2" customFormat="1" ht="12" x14ac:dyDescent="0.2">
      <c r="A59" s="44" t="s">
        <v>22</v>
      </c>
      <c r="B59" s="45"/>
      <c r="C59" s="12">
        <f>SUM(C60:C66)</f>
        <v>272484792.81</v>
      </c>
      <c r="D59" s="12">
        <f>SUM(D60:D66)</f>
        <v>54539913.630000003</v>
      </c>
      <c r="E59" s="12">
        <f t="shared" ref="E59:G59" si="6">SUM(E60:E66)</f>
        <v>327024706.44</v>
      </c>
      <c r="F59" s="12">
        <f t="shared" si="6"/>
        <v>155768792.34</v>
      </c>
      <c r="G59" s="12">
        <f t="shared" si="6"/>
        <v>139996117.96000001</v>
      </c>
      <c r="H59" s="12">
        <f t="shared" si="5"/>
        <v>171255914.09999999</v>
      </c>
    </row>
    <row r="60" spans="1:8" s="2" customFormat="1" x14ac:dyDescent="0.25">
      <c r="A60" s="7"/>
      <c r="B60" s="8" t="s">
        <v>23</v>
      </c>
      <c r="C60" s="9">
        <v>159147835.71000001</v>
      </c>
      <c r="D60" s="9">
        <v>37536345.770000003</v>
      </c>
      <c r="E60" s="9">
        <v>196684181.47999999</v>
      </c>
      <c r="F60" s="9">
        <v>111219074.56</v>
      </c>
      <c r="G60" s="9">
        <v>95446400.180000007</v>
      </c>
      <c r="H60" s="9">
        <v>85465106.920000002</v>
      </c>
    </row>
    <row r="61" spans="1:8" s="2" customFormat="1" x14ac:dyDescent="0.25">
      <c r="A61" s="7"/>
      <c r="B61" s="8" t="s">
        <v>24</v>
      </c>
      <c r="C61" s="9">
        <v>113269452.79000001</v>
      </c>
      <c r="D61" s="9">
        <f>12503567.86+4500000</f>
        <v>17003567.859999999</v>
      </c>
      <c r="E61" s="9">
        <f>C61+D61</f>
        <v>130273020.65000001</v>
      </c>
      <c r="F61" s="9">
        <v>44549717.780000001</v>
      </c>
      <c r="G61" s="9">
        <v>44549717.780000001</v>
      </c>
      <c r="H61" s="9">
        <v>81223302.870000005</v>
      </c>
    </row>
    <row r="62" spans="1:8" s="2" customFormat="1" x14ac:dyDescent="0.25">
      <c r="A62" s="7"/>
      <c r="B62" s="8" t="s">
        <v>25</v>
      </c>
      <c r="C62" s="9">
        <v>67504.31</v>
      </c>
      <c r="D62" s="9">
        <v>0</v>
      </c>
      <c r="E62" s="9">
        <v>67504.31</v>
      </c>
      <c r="F62" s="9">
        <v>0</v>
      </c>
      <c r="G62" s="9">
        <v>0</v>
      </c>
      <c r="H62" s="9">
        <v>67504.31</v>
      </c>
    </row>
    <row r="63" spans="1:8" s="2" customFormat="1" x14ac:dyDescent="0.25">
      <c r="A63" s="7"/>
      <c r="B63" s="8" t="s">
        <v>26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s="2" customFormat="1" x14ac:dyDescent="0.25">
      <c r="A64" s="7"/>
      <c r="B64" s="8" t="s">
        <v>27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s="2" customFormat="1" x14ac:dyDescent="0.25">
      <c r="A65" s="7"/>
      <c r="B65" s="8" t="s">
        <v>28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</row>
    <row r="66" spans="1:8" s="2" customFormat="1" x14ac:dyDescent="0.25">
      <c r="A66" s="7"/>
      <c r="B66" s="8" t="s">
        <v>29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s="2" customFormat="1" ht="12" x14ac:dyDescent="0.2">
      <c r="A67" s="10"/>
      <c r="B67" s="11"/>
      <c r="C67" s="12"/>
      <c r="D67" s="12"/>
      <c r="E67" s="12"/>
      <c r="F67" s="12" t="s">
        <v>47</v>
      </c>
      <c r="G67" s="12"/>
      <c r="H67" s="12"/>
    </row>
    <row r="68" spans="1:8" s="2" customFormat="1" ht="12" x14ac:dyDescent="0.2">
      <c r="A68" s="44" t="s">
        <v>30</v>
      </c>
      <c r="B68" s="45"/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>SUM(G69:G77)</f>
        <v>0</v>
      </c>
      <c r="H68" s="12">
        <f t="shared" si="5"/>
        <v>0</v>
      </c>
    </row>
    <row r="69" spans="1:8" s="2" customFormat="1" x14ac:dyDescent="0.25">
      <c r="A69" s="7"/>
      <c r="B69" s="8" t="s">
        <v>31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s="2" customFormat="1" x14ac:dyDescent="0.25">
      <c r="A70" s="7"/>
      <c r="B70" s="8" t="s">
        <v>32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s="2" customFormat="1" x14ac:dyDescent="0.25">
      <c r="A71" s="7"/>
      <c r="B71" s="8" t="s">
        <v>33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s="2" customFormat="1" x14ac:dyDescent="0.25">
      <c r="A72" s="7"/>
      <c r="B72" s="8" t="s">
        <v>34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s="2" customFormat="1" x14ac:dyDescent="0.25">
      <c r="A73" s="7"/>
      <c r="B73" s="8" t="s">
        <v>35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s="2" customFormat="1" x14ac:dyDescent="0.25">
      <c r="A74" s="7"/>
      <c r="B74" s="8" t="s">
        <v>36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s="2" customFormat="1" x14ac:dyDescent="0.25">
      <c r="A75" s="7"/>
      <c r="B75" s="8" t="s">
        <v>37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s="2" customFormat="1" x14ac:dyDescent="0.25">
      <c r="A76" s="7"/>
      <c r="B76" s="8" t="s">
        <v>38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s="2" customFormat="1" x14ac:dyDescent="0.25">
      <c r="A77" s="7"/>
      <c r="B77" s="8" t="s">
        <v>39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s="2" customFormat="1" x14ac:dyDescent="0.25">
      <c r="A78" s="10"/>
      <c r="B78" s="11"/>
      <c r="C78" s="9"/>
      <c r="D78" s="9"/>
      <c r="E78" s="9"/>
      <c r="F78" s="9"/>
      <c r="G78" s="9"/>
      <c r="H78" s="9"/>
    </row>
    <row r="79" spans="1:8" s="2" customFormat="1" ht="12" x14ac:dyDescent="0.2">
      <c r="A79" s="44" t="s">
        <v>40</v>
      </c>
      <c r="B79" s="45"/>
      <c r="C79" s="12">
        <f>SUM(C80:C83)</f>
        <v>0</v>
      </c>
      <c r="D79" s="12">
        <f>SUM(D80:D83)</f>
        <v>27047985.300000001</v>
      </c>
      <c r="E79" s="12">
        <f>SUM(E80:E83)</f>
        <v>27047985.300000001</v>
      </c>
      <c r="F79" s="12">
        <f>SUM(F80:F83)</f>
        <v>16228791.18</v>
      </c>
      <c r="G79" s="12">
        <f>SUM(G80:G83)</f>
        <v>16228791.18</v>
      </c>
      <c r="H79" s="12">
        <f t="shared" ref="H79:H85" si="7">E79-F79</f>
        <v>10819194.120000001</v>
      </c>
    </row>
    <row r="80" spans="1:8" s="2" customFormat="1" ht="24" x14ac:dyDescent="0.25">
      <c r="A80" s="7"/>
      <c r="B80" s="14" t="s">
        <v>41</v>
      </c>
      <c r="C80" s="9">
        <v>0</v>
      </c>
      <c r="D80" s="9">
        <v>27047985.300000001</v>
      </c>
      <c r="E80" s="9">
        <v>27047985.300000001</v>
      </c>
      <c r="F80" s="9">
        <v>16228791.18</v>
      </c>
      <c r="G80" s="9">
        <v>16228791.18</v>
      </c>
      <c r="H80" s="9">
        <v>10819194.119999999</v>
      </c>
    </row>
    <row r="81" spans="1:8" s="2" customFormat="1" ht="24" x14ac:dyDescent="0.25">
      <c r="A81" s="7"/>
      <c r="B81" s="14" t="s">
        <v>43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s="2" customFormat="1" x14ac:dyDescent="0.25">
      <c r="A82" s="7"/>
      <c r="B82" s="14" t="s">
        <v>44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s="2" customFormat="1" x14ac:dyDescent="0.25">
      <c r="A83" s="7"/>
      <c r="B83" s="14" t="s">
        <v>45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f t="shared" si="7"/>
        <v>0</v>
      </c>
    </row>
    <row r="84" spans="1:8" s="2" customFormat="1" ht="12" x14ac:dyDescent="0.2">
      <c r="A84" s="10"/>
      <c r="B84" s="11"/>
      <c r="C84" s="15"/>
      <c r="D84" s="15"/>
      <c r="E84" s="15"/>
      <c r="F84" s="15"/>
      <c r="G84" s="15"/>
      <c r="H84" s="15"/>
    </row>
    <row r="85" spans="1:8" s="2" customFormat="1" ht="12" x14ac:dyDescent="0.2">
      <c r="A85" s="44" t="s">
        <v>48</v>
      </c>
      <c r="B85" s="45"/>
      <c r="C85" s="16">
        <f>+C11+C48</f>
        <v>2874716819</v>
      </c>
      <c r="D85" s="16">
        <f>+D11+D48</f>
        <v>481585243.38999999</v>
      </c>
      <c r="E85" s="16">
        <f>+E11+E48</f>
        <v>3356302062.3900003</v>
      </c>
      <c r="F85" s="16">
        <f>+F11+F48</f>
        <v>1334077465.78</v>
      </c>
      <c r="G85" s="16">
        <f>+G11+G48</f>
        <v>1280342853.0899999</v>
      </c>
      <c r="H85" s="16">
        <f t="shared" si="7"/>
        <v>2022224596.6100004</v>
      </c>
    </row>
    <row r="86" spans="1:8" s="2" customFormat="1" ht="12.75" thickBot="1" x14ac:dyDescent="0.25">
      <c r="A86" s="17"/>
      <c r="B86" s="18"/>
      <c r="C86" s="19"/>
      <c r="D86" s="19"/>
      <c r="E86" s="19"/>
      <c r="F86" s="19"/>
      <c r="G86" s="19"/>
      <c r="H86" s="19"/>
    </row>
    <row r="87" spans="1:8" s="2" customFormat="1" ht="12" x14ac:dyDescent="0.2">
      <c r="A87" s="1"/>
    </row>
    <row r="92" spans="1:8" x14ac:dyDescent="0.25">
      <c r="C92" s="20"/>
      <c r="D92" s="20"/>
      <c r="E92" s="20"/>
      <c r="F92" s="20"/>
      <c r="G92" s="20"/>
      <c r="H92" s="20"/>
    </row>
  </sheetData>
  <mergeCells count="22">
    <mergeCell ref="A59:B59"/>
    <mergeCell ref="A68:B68"/>
    <mergeCell ref="A79:B79"/>
    <mergeCell ref="A85:B85"/>
    <mergeCell ref="A12:B12"/>
    <mergeCell ref="A22:B22"/>
    <mergeCell ref="A31:B31"/>
    <mergeCell ref="A42:B42"/>
    <mergeCell ref="A48:B48"/>
    <mergeCell ref="A49:B49"/>
    <mergeCell ref="A11:B11"/>
    <mergeCell ref="B1:H1"/>
    <mergeCell ref="B2:H2"/>
    <mergeCell ref="A3:H3"/>
    <mergeCell ref="A4:H4"/>
    <mergeCell ref="A5:H5"/>
    <mergeCell ref="A6:H6"/>
    <mergeCell ref="A7:H7"/>
    <mergeCell ref="A8:B9"/>
    <mergeCell ref="C8:G8"/>
    <mergeCell ref="H8:H9"/>
    <mergeCell ref="A10:B10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F6c) FUNC</vt:lpstr>
      <vt:lpstr>'LDF F6c) FUNC'!Área_de_impresión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2023-07-24T16:59:09Z</cp:lastPrinted>
  <dcterms:created xsi:type="dcterms:W3CDTF">2023-07-21T20:27:31Z</dcterms:created>
  <dcterms:modified xsi:type="dcterms:W3CDTF">2023-07-24T16:59:15Z</dcterms:modified>
</cp:coreProperties>
</file>