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2\CONAC\2do trimestre\LDF\"/>
    </mc:Choice>
  </mc:AlternateContent>
  <xr:revisionPtr revIDLastSave="0" documentId="8_{3999C868-728A-42CC-A2B4-7ED41BE8A78B}" xr6:coauthVersionLast="36" xr6:coauthVersionMax="36" xr10:uidLastSave="{00000000-0000-0000-0000-000000000000}"/>
  <bookViews>
    <workbookView xWindow="0" yWindow="0" windowWidth="21600" windowHeight="8805" xr2:uid="{0D9F1263-5A40-47F5-8590-01E009EB8492}"/>
  </bookViews>
  <sheets>
    <sheet name="LDF F6c) FUNC" sheetId="1" r:id="rId1"/>
  </sheets>
  <externalReferences>
    <externalReference r:id="rId2"/>
  </externalReferences>
  <definedNames>
    <definedName name="_xlnm.Print_Area" localSheetId="0">'LDF F6c) FUNC'!$A$1:$H$86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4" i="1" l="1"/>
  <c r="G94" i="1"/>
  <c r="F94" i="1"/>
  <c r="F95" i="1" s="1"/>
  <c r="E94" i="1"/>
  <c r="D94" i="1"/>
  <c r="C94" i="1"/>
  <c r="H92" i="1"/>
  <c r="G92" i="1"/>
  <c r="F92" i="1"/>
  <c r="E92" i="1"/>
  <c r="D92" i="1"/>
  <c r="C92" i="1"/>
  <c r="H89" i="1"/>
  <c r="G89" i="1"/>
  <c r="F89" i="1"/>
  <c r="E89" i="1"/>
  <c r="D89" i="1"/>
  <c r="C89" i="1"/>
  <c r="J83" i="1"/>
  <c r="H83" i="1"/>
  <c r="J82" i="1"/>
  <c r="H82" i="1"/>
  <c r="J81" i="1"/>
  <c r="H81" i="1"/>
  <c r="J80" i="1"/>
  <c r="H80" i="1"/>
  <c r="H79" i="1"/>
  <c r="G79" i="1"/>
  <c r="F79" i="1"/>
  <c r="J79" i="1" s="1"/>
  <c r="E79" i="1"/>
  <c r="D79" i="1"/>
  <c r="D48" i="1" s="1"/>
  <c r="D93" i="1" s="1"/>
  <c r="C79" i="1"/>
  <c r="J78" i="1"/>
  <c r="H77" i="1"/>
  <c r="E77" i="1"/>
  <c r="J77" i="1" s="1"/>
  <c r="E76" i="1"/>
  <c r="J76" i="1" s="1"/>
  <c r="H75" i="1"/>
  <c r="E75" i="1"/>
  <c r="J75" i="1" s="1"/>
  <c r="J74" i="1"/>
  <c r="E74" i="1"/>
  <c r="H74" i="1" s="1"/>
  <c r="H73" i="1"/>
  <c r="E73" i="1"/>
  <c r="J73" i="1" s="1"/>
  <c r="E72" i="1"/>
  <c r="J72" i="1" s="1"/>
  <c r="H71" i="1"/>
  <c r="E71" i="1"/>
  <c r="J71" i="1" s="1"/>
  <c r="J70" i="1"/>
  <c r="E70" i="1"/>
  <c r="H70" i="1" s="1"/>
  <c r="H69" i="1"/>
  <c r="E69" i="1"/>
  <c r="J69" i="1" s="1"/>
  <c r="G68" i="1"/>
  <c r="F68" i="1"/>
  <c r="D68" i="1"/>
  <c r="C68" i="1"/>
  <c r="H66" i="1"/>
  <c r="E66" i="1"/>
  <c r="J66" i="1" s="1"/>
  <c r="J65" i="1"/>
  <c r="E65" i="1"/>
  <c r="H65" i="1" s="1"/>
  <c r="H64" i="1"/>
  <c r="E64" i="1"/>
  <c r="J64" i="1" s="1"/>
  <c r="E63" i="1"/>
  <c r="J63" i="1" s="1"/>
  <c r="H62" i="1"/>
  <c r="E62" i="1"/>
  <c r="J62" i="1" s="1"/>
  <c r="J61" i="1"/>
  <c r="E61" i="1"/>
  <c r="H61" i="1" s="1"/>
  <c r="H60" i="1"/>
  <c r="E60" i="1"/>
  <c r="J60" i="1" s="1"/>
  <c r="G59" i="1"/>
  <c r="F59" i="1"/>
  <c r="D59" i="1"/>
  <c r="C59" i="1"/>
  <c r="J58" i="1"/>
  <c r="E57" i="1"/>
  <c r="J57" i="1" s="1"/>
  <c r="H56" i="1"/>
  <c r="E56" i="1"/>
  <c r="J56" i="1" s="1"/>
  <c r="J55" i="1"/>
  <c r="E55" i="1"/>
  <c r="H55" i="1" s="1"/>
  <c r="H54" i="1"/>
  <c r="E54" i="1"/>
  <c r="J54" i="1" s="1"/>
  <c r="E53" i="1"/>
  <c r="J53" i="1" s="1"/>
  <c r="H52" i="1"/>
  <c r="E52" i="1"/>
  <c r="J52" i="1" s="1"/>
  <c r="J51" i="1"/>
  <c r="E51" i="1"/>
  <c r="H51" i="1" s="1"/>
  <c r="H50" i="1"/>
  <c r="E50" i="1"/>
  <c r="J50" i="1" s="1"/>
  <c r="G49" i="1"/>
  <c r="G48" i="1" s="1"/>
  <c r="G93" i="1" s="1"/>
  <c r="F49" i="1"/>
  <c r="D49" i="1"/>
  <c r="C49" i="1"/>
  <c r="C48" i="1" s="1"/>
  <c r="C93" i="1" s="1"/>
  <c r="F48" i="1"/>
  <c r="J47" i="1"/>
  <c r="H46" i="1"/>
  <c r="E46" i="1"/>
  <c r="J46" i="1" s="1"/>
  <c r="J45" i="1"/>
  <c r="E45" i="1"/>
  <c r="H45" i="1" s="1"/>
  <c r="H44" i="1"/>
  <c r="E44" i="1"/>
  <c r="J44" i="1" s="1"/>
  <c r="E43" i="1"/>
  <c r="J43" i="1" s="1"/>
  <c r="L42" i="1"/>
  <c r="G42" i="1"/>
  <c r="F42" i="1"/>
  <c r="D42" i="1"/>
  <c r="C42" i="1"/>
  <c r="J41" i="1"/>
  <c r="E40" i="1"/>
  <c r="J40" i="1" s="1"/>
  <c r="H39" i="1"/>
  <c r="E39" i="1"/>
  <c r="J39" i="1" s="1"/>
  <c r="J38" i="1"/>
  <c r="E38" i="1"/>
  <c r="H38" i="1" s="1"/>
  <c r="H37" i="1"/>
  <c r="E37" i="1"/>
  <c r="J37" i="1" s="1"/>
  <c r="E36" i="1"/>
  <c r="J36" i="1" s="1"/>
  <c r="H35" i="1"/>
  <c r="E35" i="1"/>
  <c r="J35" i="1" s="1"/>
  <c r="J34" i="1"/>
  <c r="E34" i="1"/>
  <c r="H34" i="1" s="1"/>
  <c r="H33" i="1"/>
  <c r="E33" i="1"/>
  <c r="J33" i="1" s="1"/>
  <c r="E32" i="1"/>
  <c r="E31" i="1" s="1"/>
  <c r="G31" i="1"/>
  <c r="F31" i="1"/>
  <c r="D31" i="1"/>
  <c r="C31" i="1"/>
  <c r="J30" i="1"/>
  <c r="H29" i="1"/>
  <c r="E29" i="1"/>
  <c r="J29" i="1" s="1"/>
  <c r="J28" i="1"/>
  <c r="E28" i="1"/>
  <c r="H28" i="1" s="1"/>
  <c r="H27" i="1"/>
  <c r="E27" i="1"/>
  <c r="J27" i="1" s="1"/>
  <c r="E26" i="1"/>
  <c r="J26" i="1" s="1"/>
  <c r="H25" i="1"/>
  <c r="E25" i="1"/>
  <c r="J25" i="1" s="1"/>
  <c r="J24" i="1"/>
  <c r="E24" i="1"/>
  <c r="H24" i="1" s="1"/>
  <c r="H23" i="1"/>
  <c r="E23" i="1"/>
  <c r="J23" i="1" s="1"/>
  <c r="G22" i="1"/>
  <c r="F22" i="1"/>
  <c r="D22" i="1"/>
  <c r="C22" i="1"/>
  <c r="J21" i="1"/>
  <c r="E20" i="1"/>
  <c r="J20" i="1" s="1"/>
  <c r="H19" i="1"/>
  <c r="E19" i="1"/>
  <c r="J19" i="1" s="1"/>
  <c r="J18" i="1"/>
  <c r="E18" i="1"/>
  <c r="H18" i="1" s="1"/>
  <c r="H17" i="1"/>
  <c r="E17" i="1"/>
  <c r="J17" i="1" s="1"/>
  <c r="E16" i="1"/>
  <c r="E12" i="1" s="1"/>
  <c r="H15" i="1"/>
  <c r="E15" i="1"/>
  <c r="J15" i="1" s="1"/>
  <c r="J14" i="1"/>
  <c r="E14" i="1"/>
  <c r="H14" i="1" s="1"/>
  <c r="H13" i="1"/>
  <c r="E13" i="1"/>
  <c r="J13" i="1" s="1"/>
  <c r="G12" i="1"/>
  <c r="G11" i="1" s="1"/>
  <c r="G85" i="1" s="1"/>
  <c r="G90" i="1" s="1"/>
  <c r="F12" i="1"/>
  <c r="D12" i="1"/>
  <c r="C12" i="1"/>
  <c r="C11" i="1" s="1"/>
  <c r="C85" i="1" s="1"/>
  <c r="C90" i="1" s="1"/>
  <c r="F11" i="1"/>
  <c r="D11" i="1"/>
  <c r="D95" i="1" s="1"/>
  <c r="C95" i="1" l="1"/>
  <c r="G95" i="1"/>
  <c r="J12" i="1"/>
  <c r="J31" i="1"/>
  <c r="H16" i="1"/>
  <c r="H12" i="1" s="1"/>
  <c r="H20" i="1"/>
  <c r="H26" i="1"/>
  <c r="H22" i="1" s="1"/>
  <c r="H32" i="1"/>
  <c r="H36" i="1"/>
  <c r="H40" i="1"/>
  <c r="H43" i="1"/>
  <c r="H42" i="1" s="1"/>
  <c r="H53" i="1"/>
  <c r="H57" i="1"/>
  <c r="H63" i="1"/>
  <c r="H72" i="1"/>
  <c r="H76" i="1"/>
  <c r="F85" i="1"/>
  <c r="F90" i="1" s="1"/>
  <c r="F93" i="1"/>
  <c r="J16" i="1"/>
  <c r="E22" i="1"/>
  <c r="J22" i="1" s="1"/>
  <c r="J32" i="1"/>
  <c r="E42" i="1"/>
  <c r="J42" i="1" s="1"/>
  <c r="E49" i="1"/>
  <c r="E59" i="1"/>
  <c r="E68" i="1"/>
  <c r="D85" i="1"/>
  <c r="D90" i="1" s="1"/>
  <c r="E48" i="1" l="1"/>
  <c r="J49" i="1"/>
  <c r="H49" i="1"/>
  <c r="E11" i="1"/>
  <c r="J68" i="1"/>
  <c r="H68" i="1"/>
  <c r="J59" i="1"/>
  <c r="H59" i="1"/>
  <c r="H31" i="1"/>
  <c r="H11" i="1" s="1"/>
  <c r="H95" i="1" s="1"/>
  <c r="E93" i="1" l="1"/>
  <c r="H48" i="1"/>
  <c r="H93" i="1" s="1"/>
  <c r="J48" i="1"/>
  <c r="E85" i="1"/>
  <c r="E95" i="1"/>
  <c r="J11" i="1"/>
  <c r="H85" i="1" l="1"/>
  <c r="H90" i="1" s="1"/>
  <c r="E90" i="1"/>
</calcChain>
</file>

<file path=xl/sharedStrings.xml><?xml version="1.0" encoding="utf-8"?>
<sst xmlns="http://schemas.openxmlformats.org/spreadsheetml/2006/main" count="86" uniqueCount="53">
  <si>
    <t>MUNICIPIO DE DURANGO</t>
  </si>
  <si>
    <t>Estado Analítico del Ejercicio del Presupuesto de Egresos Detallado - LDF</t>
  </si>
  <si>
    <t>Clasificación Funcional (Finalidad y Función)</t>
  </si>
  <si>
    <t>Del 1 de enero al 30 de junio de 2022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</si>
  <si>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</si>
  <si>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</si>
  <si>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</si>
  <si>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</si>
  <si>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</si>
  <si>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</si>
  <si>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</si>
  <si>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</si>
  <si>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</si>
  <si>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</si>
  <si>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</si>
  <si>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</si>
  <si>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</si>
  <si>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</si>
  <si>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</si>
  <si>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</si>
  <si>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</si>
  <si>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</si>
  <si>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</si>
  <si>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</si>
  <si>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</si>
  <si>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</si>
  <si>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</si>
  <si>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</si>
  <si>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</si>
  <si>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</si>
  <si>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</si>
  <si>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</si>
  <si>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</si>
  <si>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</si>
  <si>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</si>
  <si>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</si>
  <si>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</si>
  <si>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</si>
  <si>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</si>
  <si>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</si>
  <si>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</si>
  <si>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</si>
  <si>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</si>
  <si>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** FALTA QUE SE CORRIJA EN EL SISTEMA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</si>
  <si>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</si>
  <si>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</si>
  <si>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</si>
  <si>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</si>
  <si>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 </t>
  </si>
  <si>
    <t>III. Total de Egresos (III = I + II)</t>
  </si>
  <si>
    <t>COG</t>
  </si>
  <si>
    <t>ETIQUETADO</t>
  </si>
  <si>
    <t>NO ETIQUETADO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</si>
</sst>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0" xfId="0" applyFont="1"/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2" fillId="0" borderId="17" xfId="0" applyNumberFormat="1" applyFont="1" applyBorder="1"/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" fontId="0" fillId="0" borderId="17" xfId="0" applyNumberFormat="1" applyBorder="1"/>
    <xf numFmtId="43" fontId="0" fillId="0" borderId="17" xfId="1" applyFont="1" applyBorder="1"/>
    <xf numFmtId="0" fontId="3" fillId="0" borderId="5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4" fontId="0" fillId="0" borderId="17" xfId="1" applyNumberFormat="1" applyFont="1" applyBorder="1"/>
    <xf numFmtId="4" fontId="3" fillId="0" borderId="17" xfId="1" applyNumberFormat="1" applyFont="1" applyBorder="1" applyAlignment="1">
      <alignment vertical="center"/>
    </xf>
    <xf numFmtId="4" fontId="0" fillId="0" borderId="17" xfId="0" applyNumberFormat="1" applyFill="1" applyBorder="1"/>
    <xf numFmtId="4" fontId="4" fillId="0" borderId="0" xfId="0" applyNumberFormat="1" applyFont="1"/>
    <xf numFmtId="0" fontId="6" fillId="0" borderId="0" xfId="0" applyFont="1" applyBorder="1" applyAlignment="1">
      <alignment horizontal="left" vertical="center" wrapText="1"/>
    </xf>
    <xf numFmtId="4" fontId="3" fillId="0" borderId="17" xfId="1" applyNumberFormat="1" applyFont="1" applyBorder="1" applyAlignment="1">
      <alignment vertical="center" wrapText="1"/>
    </xf>
    <xf numFmtId="4" fontId="2" fillId="0" borderId="17" xfId="1" applyNumberFormat="1" applyFont="1" applyBorder="1" applyAlignment="1"/>
    <xf numFmtId="4" fontId="0" fillId="0" borderId="17" xfId="1" applyNumberFormat="1" applyFont="1" applyBorder="1" applyAlignment="1"/>
    <xf numFmtId="4" fontId="3" fillId="0" borderId="17" xfId="1" applyNumberFormat="1" applyFont="1" applyBorder="1" applyAlignment="1">
      <alignment horizontal="center" vertical="center"/>
    </xf>
    <xf numFmtId="4" fontId="3" fillId="0" borderId="17" xfId="1" applyNumberFormat="1" applyFont="1" applyBorder="1" applyAlignment="1">
      <alignment horizontal="right" vertical="center"/>
    </xf>
    <xf numFmtId="4" fontId="3" fillId="0" borderId="1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4" fontId="3" fillId="0" borderId="16" xfId="1" applyNumberFormat="1" applyFont="1" applyBorder="1" applyAlignment="1">
      <alignment horizontal="center" vertical="center"/>
    </xf>
    <xf numFmtId="0" fontId="0" fillId="0" borderId="0" xfId="0" quotePrefix="1"/>
    <xf numFmtId="43" fontId="7" fillId="0" borderId="0" xfId="0" applyNumberFormat="1" applyFont="1" applyAlignment="1"/>
    <xf numFmtId="43" fontId="7" fillId="0" borderId="0" xfId="0" applyNumberFormat="1" applyFont="1"/>
    <xf numFmtId="0" fontId="0" fillId="0" borderId="0" xfId="0" applyFill="1"/>
    <xf numFmtId="43" fontId="7" fillId="0" borderId="0" xfId="0" applyNumberFormat="1" applyFont="1" applyFill="1"/>
    <xf numFmtId="0" fontId="7" fillId="0" borderId="0" xfId="0" applyFont="1"/>
    <xf numFmtId="4" fontId="0" fillId="0" borderId="0" xfId="0" applyNumberFormat="1"/>
    <xf numFmtId="4" fontId="7" fillId="0" borderId="0" xfId="0" applyNumberFormat="1" applyFont="1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6%202022%20%20EDOS%20FINANCIEROS%20ARMONIZ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ROVEEDORES"/>
      <sheetName val="Póliza"/>
      <sheetName val="REVISION FDOS"/>
      <sheetName val="BALANZA DETALLE"/>
      <sheetName val="BALANZA JUN"/>
      <sheetName val="EA"/>
      <sheetName val="ESF"/>
      <sheetName val="ESF REG"/>
      <sheetName val="ADQ ACT FIJO"/>
      <sheetName val="ECSF"/>
      <sheetName val="EVH"/>
      <sheetName val="EAA"/>
      <sheetName val="EAD"/>
      <sheetName val="EFE . PAGADO"/>
      <sheetName val="CONCILIACION PRES"/>
      <sheetName val="EDO FLUJOS X FONDO"/>
      <sheetName val="EAI"/>
      <sheetName val="LDF F5 Analitico de Ingresos"/>
      <sheetName val="Conciliación I"/>
      <sheetName val="Conciliación E"/>
      <sheetName val="flujo pre"/>
      <sheetName val="P COG"/>
      <sheetName val="LDF F6a) EG"/>
      <sheetName val="LDF F4 Balance"/>
      <sheetName val="P CE "/>
      <sheetName val="P END NETO"/>
      <sheetName val="P INTS DEUDA"/>
      <sheetName val="LDF F2 IADP"/>
      <sheetName val="LDF F2 IADP 2"/>
      <sheetName val="P ADMIVA"/>
      <sheetName val="LDF F6b) Admiva"/>
      <sheetName val="P Prog"/>
      <sheetName val="P FUNC"/>
      <sheetName val="LDF F6c) FUNC"/>
      <sheetName val="EAEPG"/>
      <sheetName val="LDF F6d) (2)"/>
      <sheetName val="P Postura Fisc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80">
          <cell r="G80">
            <v>34404235.780000001</v>
          </cell>
        </row>
        <row r="88">
          <cell r="D88">
            <v>2434538007.1199999</v>
          </cell>
          <cell r="E88">
            <v>220020077.60999998</v>
          </cell>
          <cell r="F88">
            <v>2654558084.73</v>
          </cell>
          <cell r="G88">
            <v>1076667894.26</v>
          </cell>
          <cell r="H88">
            <v>1037225351.86</v>
          </cell>
          <cell r="I88">
            <v>1577890190.4700003</v>
          </cell>
        </row>
      </sheetData>
      <sheetData sheetId="23">
        <row r="9">
          <cell r="C9">
            <v>1888471761.1199999</v>
          </cell>
          <cell r="D9">
            <v>140625213.27000001</v>
          </cell>
          <cell r="E9">
            <v>2029096974.3899999</v>
          </cell>
          <cell r="F9">
            <v>772469127.47000003</v>
          </cell>
          <cell r="G9">
            <v>750701203.06999993</v>
          </cell>
          <cell r="H9">
            <v>1256627846.9199998</v>
          </cell>
        </row>
        <row r="93">
          <cell r="C93">
            <v>546066246</v>
          </cell>
          <cell r="D93">
            <v>79394864.340000004</v>
          </cell>
          <cell r="E93">
            <v>625461110.33999991</v>
          </cell>
          <cell r="F93">
            <v>304198766.79000002</v>
          </cell>
          <cell r="G93">
            <v>286524148.79000002</v>
          </cell>
          <cell r="H93">
            <v>321262343.54999989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7E24E-79E0-4D71-A0AF-71601F2D6559}">
  <sheetPr>
    <tabColor rgb="FFFFFF00"/>
    <pageSetUpPr fitToPage="1"/>
  </sheetPr>
  <dimension ref="A1:L100"/>
  <sheetViews>
    <sheetView tabSelected="1" workbookViewId="0">
      <selection activeCell="A3" sqref="A3:H87"/>
    </sheetView>
  </sheetViews>
  <sheetFormatPr baseColWidth="10" defaultRowHeight="15" x14ac:dyDescent="0.25"/>
  <cols>
    <col min="2" max="2" width="53.28515625" customWidth="1"/>
    <col min="3" max="3" width="17" bestFit="1" customWidth="1"/>
    <col min="4" max="4" width="16.85546875" customWidth="1"/>
    <col min="5" max="7" width="16.85546875" bestFit="1" customWidth="1"/>
    <col min="8" max="8" width="18.140625" customWidth="1"/>
  </cols>
  <sheetData>
    <row r="1" spans="1:10" x14ac:dyDescent="0.25">
      <c r="A1" s="1"/>
      <c r="B1" s="2"/>
      <c r="C1" s="2"/>
      <c r="D1" s="2"/>
      <c r="E1" s="2"/>
      <c r="F1" s="2"/>
      <c r="G1" s="2"/>
      <c r="H1" s="2"/>
    </row>
    <row r="2" spans="1:10" ht="15.75" thickBot="1" x14ac:dyDescent="0.3">
      <c r="B2" s="3"/>
      <c r="C2" s="3"/>
      <c r="D2" s="3"/>
      <c r="E2" s="3"/>
      <c r="F2" s="3"/>
      <c r="G2" s="3"/>
      <c r="H2" s="3"/>
    </row>
    <row r="3" spans="1:10" s="7" customFormat="1" ht="12" x14ac:dyDescent="0.2">
      <c r="A3" s="4" t="s">
        <v>0</v>
      </c>
      <c r="B3" s="5"/>
      <c r="C3" s="5"/>
      <c r="D3" s="5"/>
      <c r="E3" s="5"/>
      <c r="F3" s="5"/>
      <c r="G3" s="5"/>
      <c r="H3" s="6"/>
    </row>
    <row r="4" spans="1:10" s="7" customFormat="1" ht="12" x14ac:dyDescent="0.2">
      <c r="A4" s="8" t="s">
        <v>1</v>
      </c>
      <c r="B4" s="9"/>
      <c r="C4" s="9"/>
      <c r="D4" s="9"/>
      <c r="E4" s="9"/>
      <c r="F4" s="9"/>
      <c r="G4" s="9"/>
      <c r="H4" s="10"/>
    </row>
    <row r="5" spans="1:10" s="7" customFormat="1" ht="12" x14ac:dyDescent="0.2">
      <c r="A5" s="8" t="s">
        <v>2</v>
      </c>
      <c r="B5" s="9"/>
      <c r="C5" s="9"/>
      <c r="D5" s="9"/>
      <c r="E5" s="9"/>
      <c r="F5" s="9"/>
      <c r="G5" s="9"/>
      <c r="H5" s="10"/>
    </row>
    <row r="6" spans="1:10" s="7" customFormat="1" ht="12" x14ac:dyDescent="0.2">
      <c r="A6" s="8" t="s">
        <v>3</v>
      </c>
      <c r="B6" s="9"/>
      <c r="C6" s="9"/>
      <c r="D6" s="9"/>
      <c r="E6" s="9"/>
      <c r="F6" s="9"/>
      <c r="G6" s="9"/>
      <c r="H6" s="10"/>
    </row>
    <row r="7" spans="1:10" s="7" customFormat="1" ht="12.75" thickBot="1" x14ac:dyDescent="0.25">
      <c r="A7" s="11" t="s">
        <v>4</v>
      </c>
      <c r="B7" s="12"/>
      <c r="C7" s="12"/>
      <c r="D7" s="12"/>
      <c r="E7" s="12"/>
      <c r="F7" s="12"/>
      <c r="G7" s="12"/>
      <c r="H7" s="13"/>
    </row>
    <row r="8" spans="1:10" s="7" customFormat="1" ht="12.75" thickBot="1" x14ac:dyDescent="0.25">
      <c r="A8" s="14" t="s">
        <v>5</v>
      </c>
      <c r="B8" s="15"/>
      <c r="C8" s="16" t="s">
        <v>6</v>
      </c>
      <c r="D8" s="17"/>
      <c r="E8" s="17"/>
      <c r="F8" s="17"/>
      <c r="G8" s="18"/>
      <c r="H8" s="19" t="s">
        <v>7</v>
      </c>
    </row>
    <row r="9" spans="1:10" s="7" customFormat="1" ht="24.75" thickBot="1" x14ac:dyDescent="0.25">
      <c r="A9" s="11"/>
      <c r="B9" s="20"/>
      <c r="C9" s="21" t="s">
        <v>8</v>
      </c>
      <c r="D9" s="21" t="s">
        <v>9</v>
      </c>
      <c r="E9" s="21" t="s">
        <v>10</v>
      </c>
      <c r="F9" s="22" t="s">
        <v>11</v>
      </c>
      <c r="G9" s="21" t="s">
        <v>12</v>
      </c>
      <c r="H9" s="23"/>
    </row>
    <row r="10" spans="1:10" s="7" customFormat="1" ht="12" x14ac:dyDescent="0.2">
      <c r="A10" s="24"/>
      <c r="B10" s="25"/>
      <c r="C10" s="26"/>
      <c r="D10" s="26"/>
      <c r="E10" s="26"/>
      <c r="F10" s="26"/>
      <c r="G10" s="26"/>
      <c r="H10" s="26"/>
    </row>
    <row r="11" spans="1:10" s="7" customFormat="1" ht="16.5" customHeight="1" x14ac:dyDescent="0.25">
      <c r="A11" s="27" t="s">
        <v>13</v>
      </c>
      <c r="B11" s="28"/>
      <c r="C11" s="29">
        <f>+C12+C22+C31+C42</f>
        <v>1888471761.1199999</v>
      </c>
      <c r="D11" s="29">
        <f t="shared" ref="D11:H11" si="0">+D12+D22+D31+D42</f>
        <v>140625213.26999998</v>
      </c>
      <c r="E11" s="29">
        <f t="shared" si="0"/>
        <v>2029096974.3900001</v>
      </c>
      <c r="F11" s="29">
        <f t="shared" si="0"/>
        <v>772469127.47000003</v>
      </c>
      <c r="G11" s="29">
        <f t="shared" si="0"/>
        <v>750701203.06999981</v>
      </c>
      <c r="H11" s="29">
        <f t="shared" si="0"/>
        <v>1256627846.9199998</v>
      </c>
      <c r="J11" s="7">
        <f>IF(F11&gt;E11,F11-E11,0)</f>
        <v>0</v>
      </c>
    </row>
    <row r="12" spans="1:10" s="7" customFormat="1" x14ac:dyDescent="0.25">
      <c r="A12" s="30" t="s">
        <v>14</v>
      </c>
      <c r="B12" s="31"/>
      <c r="C12" s="29">
        <f>SUM(C13:C20)</f>
        <v>974685344.14999998</v>
      </c>
      <c r="D12" s="29">
        <f>SUM(D13:D20)</f>
        <v>36723418.5</v>
      </c>
      <c r="E12" s="29">
        <f>SUM(E13:E20)</f>
        <v>1011408762.65</v>
      </c>
      <c r="F12" s="29">
        <f t="shared" ref="F12:H12" si="1">SUM(F13:F20)</f>
        <v>405829686.83000004</v>
      </c>
      <c r="G12" s="29">
        <f t="shared" si="1"/>
        <v>398573872.26999998</v>
      </c>
      <c r="H12" s="29">
        <f t="shared" si="1"/>
        <v>605579075.81999993</v>
      </c>
      <c r="J12" s="7">
        <f t="shared" ref="J12:J75" si="2">IF(F12&gt;E12,F12-E12,0)</f>
        <v>0</v>
      </c>
    </row>
    <row r="13" spans="1:10" s="7" customFormat="1" x14ac:dyDescent="0.25">
      <c r="A13" s="32"/>
      <c r="B13" s="33" t="s">
        <v>15</v>
      </c>
      <c r="C13" s="34">
        <v>14173880.07</v>
      </c>
      <c r="D13" s="35">
        <v>669974.54</v>
      </c>
      <c r="E13" s="34">
        <f>C13+D13</f>
        <v>14843854.609999999</v>
      </c>
      <c r="F13" s="35">
        <v>5455292.6900000004</v>
      </c>
      <c r="G13" s="35">
        <v>5427827.9699999997</v>
      </c>
      <c r="H13" s="34">
        <f t="shared" ref="H13:H76" si="3">E13-F13</f>
        <v>9388561.9199999981</v>
      </c>
      <c r="J13" s="7">
        <f t="shared" si="2"/>
        <v>0</v>
      </c>
    </row>
    <row r="14" spans="1:10" s="7" customFormat="1" x14ac:dyDescent="0.25">
      <c r="A14" s="32"/>
      <c r="B14" s="33" t="s">
        <v>16</v>
      </c>
      <c r="C14" s="34">
        <v>15328247.390000001</v>
      </c>
      <c r="D14" s="35">
        <v>-137158.72</v>
      </c>
      <c r="E14" s="34">
        <f t="shared" ref="E14:E20" si="4">C14+D14</f>
        <v>15191088.67</v>
      </c>
      <c r="F14" s="35">
        <v>7273030.2699999996</v>
      </c>
      <c r="G14" s="35">
        <v>7220736.0700000003</v>
      </c>
      <c r="H14" s="34">
        <f t="shared" si="3"/>
        <v>7918058.4000000004</v>
      </c>
      <c r="J14" s="7">
        <f t="shared" si="2"/>
        <v>0</v>
      </c>
    </row>
    <row r="15" spans="1:10" s="7" customFormat="1" x14ac:dyDescent="0.25">
      <c r="A15" s="32"/>
      <c r="B15" s="33" t="s">
        <v>17</v>
      </c>
      <c r="C15" s="34">
        <v>188488388.21000001</v>
      </c>
      <c r="D15" s="35">
        <v>2957411.7</v>
      </c>
      <c r="E15" s="34">
        <f t="shared" si="4"/>
        <v>191445799.91</v>
      </c>
      <c r="F15" s="35">
        <v>84063355.670000002</v>
      </c>
      <c r="G15" s="35">
        <v>82164678.019999996</v>
      </c>
      <c r="H15" s="34">
        <f t="shared" si="3"/>
        <v>107382444.23999999</v>
      </c>
      <c r="J15" s="7">
        <f t="shared" si="2"/>
        <v>0</v>
      </c>
    </row>
    <row r="16" spans="1:10" s="7" customFormat="1" x14ac:dyDescent="0.25">
      <c r="A16" s="32"/>
      <c r="B16" s="33" t="s">
        <v>18</v>
      </c>
      <c r="C16" s="34">
        <v>0</v>
      </c>
      <c r="D16" s="35">
        <v>0</v>
      </c>
      <c r="E16" s="34">
        <f t="shared" si="4"/>
        <v>0</v>
      </c>
      <c r="F16" s="35">
        <v>0</v>
      </c>
      <c r="G16" s="35">
        <v>0</v>
      </c>
      <c r="H16" s="34">
        <f t="shared" si="3"/>
        <v>0</v>
      </c>
      <c r="J16" s="7">
        <f t="shared" si="2"/>
        <v>0</v>
      </c>
    </row>
    <row r="17" spans="1:10" s="7" customFormat="1" x14ac:dyDescent="0.25">
      <c r="A17" s="32"/>
      <c r="B17" s="33" t="s">
        <v>19</v>
      </c>
      <c r="C17" s="34">
        <v>498084096.52999997</v>
      </c>
      <c r="D17" s="35">
        <v>20854075.260000002</v>
      </c>
      <c r="E17" s="34">
        <f t="shared" si="4"/>
        <v>518938171.78999996</v>
      </c>
      <c r="F17" s="35">
        <v>248571902.34999999</v>
      </c>
      <c r="G17" s="35">
        <v>245906052.58000001</v>
      </c>
      <c r="H17" s="34">
        <f t="shared" si="3"/>
        <v>270366269.43999994</v>
      </c>
      <c r="J17" s="7">
        <f t="shared" si="2"/>
        <v>0</v>
      </c>
    </row>
    <row r="18" spans="1:10" s="7" customFormat="1" x14ac:dyDescent="0.25">
      <c r="A18" s="32"/>
      <c r="B18" s="33" t="s">
        <v>20</v>
      </c>
      <c r="C18" s="34">
        <v>0</v>
      </c>
      <c r="D18" s="35">
        <v>0</v>
      </c>
      <c r="E18" s="34">
        <f t="shared" si="4"/>
        <v>0</v>
      </c>
      <c r="F18" s="35">
        <v>0</v>
      </c>
      <c r="G18" s="35">
        <v>0</v>
      </c>
      <c r="H18" s="34">
        <f t="shared" si="3"/>
        <v>0</v>
      </c>
      <c r="J18" s="7">
        <f t="shared" si="2"/>
        <v>0</v>
      </c>
    </row>
    <row r="19" spans="1:10" s="7" customFormat="1" x14ac:dyDescent="0.25">
      <c r="A19" s="32"/>
      <c r="B19" s="33" t="s">
        <v>21</v>
      </c>
      <c r="C19" s="34">
        <v>223241842.66</v>
      </c>
      <c r="D19" s="35">
        <v>2031912.09</v>
      </c>
      <c r="E19" s="34">
        <f t="shared" si="4"/>
        <v>225273754.75</v>
      </c>
      <c r="F19" s="35">
        <v>48867546.539999999</v>
      </c>
      <c r="G19" s="35">
        <v>47261643.490000002</v>
      </c>
      <c r="H19" s="34">
        <f t="shared" si="3"/>
        <v>176406208.21000001</v>
      </c>
      <c r="J19" s="7">
        <f t="shared" si="2"/>
        <v>0</v>
      </c>
    </row>
    <row r="20" spans="1:10" s="7" customFormat="1" x14ac:dyDescent="0.25">
      <c r="A20" s="32"/>
      <c r="B20" s="33" t="s">
        <v>22</v>
      </c>
      <c r="C20" s="34">
        <v>35368889.289999999</v>
      </c>
      <c r="D20" s="35">
        <v>10347203.630000001</v>
      </c>
      <c r="E20" s="34">
        <f t="shared" si="4"/>
        <v>45716092.920000002</v>
      </c>
      <c r="F20" s="35">
        <v>11598559.310000001</v>
      </c>
      <c r="G20" s="35">
        <v>10592934.140000001</v>
      </c>
      <c r="H20" s="34">
        <f t="shared" si="3"/>
        <v>34117533.609999999</v>
      </c>
      <c r="J20" s="7">
        <f t="shared" si="2"/>
        <v>0</v>
      </c>
    </row>
    <row r="21" spans="1:10" s="7" customFormat="1" x14ac:dyDescent="0.25">
      <c r="A21" s="36"/>
      <c r="B21" s="37"/>
      <c r="C21" s="34"/>
      <c r="D21" s="38"/>
      <c r="E21" s="34"/>
      <c r="F21" s="38"/>
      <c r="G21" s="38"/>
      <c r="H21" s="34"/>
      <c r="J21" s="7">
        <f t="shared" si="2"/>
        <v>0</v>
      </c>
    </row>
    <row r="22" spans="1:10" s="7" customFormat="1" x14ac:dyDescent="0.25">
      <c r="A22" s="30" t="s">
        <v>23</v>
      </c>
      <c r="B22" s="31"/>
      <c r="C22" s="29">
        <f>SUM(C23:C29)</f>
        <v>736018181.75999999</v>
      </c>
      <c r="D22" s="29">
        <f t="shared" ref="D22:H22" si="5">SUM(D23:D29)</f>
        <v>98883013.810000002</v>
      </c>
      <c r="E22" s="29">
        <f t="shared" si="5"/>
        <v>834901195.57000005</v>
      </c>
      <c r="F22" s="29">
        <f t="shared" si="5"/>
        <v>309835813.99000001</v>
      </c>
      <c r="G22" s="29">
        <f t="shared" si="5"/>
        <v>295767331.83999997</v>
      </c>
      <c r="H22" s="29">
        <f t="shared" si="5"/>
        <v>525065381.57999998</v>
      </c>
      <c r="J22" s="7">
        <f t="shared" si="2"/>
        <v>0</v>
      </c>
    </row>
    <row r="23" spans="1:10" s="7" customFormat="1" x14ac:dyDescent="0.25">
      <c r="A23" s="32"/>
      <c r="B23" s="33" t="s">
        <v>24</v>
      </c>
      <c r="C23" s="34">
        <v>167596429.63</v>
      </c>
      <c r="D23" s="35">
        <v>29984647.93</v>
      </c>
      <c r="E23" s="34">
        <f t="shared" ref="E23:E29" si="6">C23+D23</f>
        <v>197581077.56</v>
      </c>
      <c r="F23" s="35">
        <v>48003669.310000002</v>
      </c>
      <c r="G23" s="35">
        <v>47250519.600000001</v>
      </c>
      <c r="H23" s="34">
        <f t="shared" si="3"/>
        <v>149577408.25</v>
      </c>
      <c r="J23" s="7">
        <f t="shared" si="2"/>
        <v>0</v>
      </c>
    </row>
    <row r="24" spans="1:10" s="7" customFormat="1" x14ac:dyDescent="0.25">
      <c r="A24" s="32"/>
      <c r="B24" s="33" t="s">
        <v>25</v>
      </c>
      <c r="C24" s="34">
        <v>378471430.13</v>
      </c>
      <c r="D24" s="35">
        <v>63455184.75</v>
      </c>
      <c r="E24" s="34">
        <f t="shared" si="6"/>
        <v>441926614.88</v>
      </c>
      <c r="F24" s="35">
        <v>178615737.56</v>
      </c>
      <c r="G24" s="35">
        <v>167904218.69</v>
      </c>
      <c r="H24" s="34">
        <f t="shared" si="3"/>
        <v>263310877.31999999</v>
      </c>
      <c r="J24" s="7">
        <f t="shared" si="2"/>
        <v>0</v>
      </c>
    </row>
    <row r="25" spans="1:10" s="7" customFormat="1" x14ac:dyDescent="0.25">
      <c r="A25" s="32"/>
      <c r="B25" s="33" t="s">
        <v>26</v>
      </c>
      <c r="C25" s="34">
        <v>90726421</v>
      </c>
      <c r="D25" s="35">
        <v>1262274.27</v>
      </c>
      <c r="E25" s="34">
        <f t="shared" si="6"/>
        <v>91988695.269999996</v>
      </c>
      <c r="F25" s="35">
        <v>39115658.689999998</v>
      </c>
      <c r="G25" s="35">
        <v>37216002.25</v>
      </c>
      <c r="H25" s="34">
        <f t="shared" si="3"/>
        <v>52873036.579999998</v>
      </c>
      <c r="J25" s="7">
        <f t="shared" si="2"/>
        <v>0</v>
      </c>
    </row>
    <row r="26" spans="1:10" s="7" customFormat="1" x14ac:dyDescent="0.25">
      <c r="A26" s="32"/>
      <c r="B26" s="33" t="s">
        <v>27</v>
      </c>
      <c r="C26" s="34">
        <v>62909829.659999996</v>
      </c>
      <c r="D26" s="35">
        <v>1978163.92</v>
      </c>
      <c r="E26" s="34">
        <f t="shared" si="6"/>
        <v>64887993.579999998</v>
      </c>
      <c r="F26" s="35">
        <v>30807066.510000002</v>
      </c>
      <c r="G26" s="35">
        <v>30201095.68</v>
      </c>
      <c r="H26" s="34">
        <f t="shared" si="3"/>
        <v>34080927.069999993</v>
      </c>
      <c r="J26" s="7">
        <f t="shared" si="2"/>
        <v>0</v>
      </c>
    </row>
    <row r="27" spans="1:10" s="7" customFormat="1" x14ac:dyDescent="0.25">
      <c r="A27" s="32"/>
      <c r="B27" s="33" t="s">
        <v>28</v>
      </c>
      <c r="C27" s="34">
        <v>28404140.989999998</v>
      </c>
      <c r="D27" s="35">
        <v>166434.51999999999</v>
      </c>
      <c r="E27" s="34">
        <f t="shared" si="6"/>
        <v>28570575.509999998</v>
      </c>
      <c r="F27" s="35">
        <v>8897951.8900000006</v>
      </c>
      <c r="G27" s="35">
        <v>8858427.5099999998</v>
      </c>
      <c r="H27" s="34">
        <f t="shared" si="3"/>
        <v>19672623.619999997</v>
      </c>
      <c r="J27" s="7">
        <f t="shared" si="2"/>
        <v>0</v>
      </c>
    </row>
    <row r="28" spans="1:10" s="7" customFormat="1" x14ac:dyDescent="0.25">
      <c r="A28" s="32"/>
      <c r="B28" s="33" t="s">
        <v>29</v>
      </c>
      <c r="C28" s="34">
        <v>281200</v>
      </c>
      <c r="D28" s="35">
        <v>323719.90000000002</v>
      </c>
      <c r="E28" s="34">
        <f t="shared" si="6"/>
        <v>604919.9</v>
      </c>
      <c r="F28" s="35">
        <v>39423.97</v>
      </c>
      <c r="G28" s="35">
        <v>39423.97</v>
      </c>
      <c r="H28" s="34">
        <f t="shared" si="3"/>
        <v>565495.93000000005</v>
      </c>
      <c r="J28" s="7">
        <f t="shared" si="2"/>
        <v>0</v>
      </c>
    </row>
    <row r="29" spans="1:10" s="7" customFormat="1" x14ac:dyDescent="0.25">
      <c r="A29" s="32"/>
      <c r="B29" s="33" t="s">
        <v>30</v>
      </c>
      <c r="C29" s="34">
        <v>7628730.3499999996</v>
      </c>
      <c r="D29" s="35">
        <v>1712588.52</v>
      </c>
      <c r="E29" s="34">
        <f t="shared" si="6"/>
        <v>9341318.8699999992</v>
      </c>
      <c r="F29" s="35">
        <v>4356306.0599999996</v>
      </c>
      <c r="G29" s="35">
        <v>4297644.1399999997</v>
      </c>
      <c r="H29" s="34">
        <f t="shared" si="3"/>
        <v>4985012.8099999996</v>
      </c>
      <c r="J29" s="7">
        <f t="shared" si="2"/>
        <v>0</v>
      </c>
    </row>
    <row r="30" spans="1:10" s="7" customFormat="1" x14ac:dyDescent="0.25">
      <c r="A30" s="36"/>
      <c r="B30" s="37"/>
      <c r="C30" s="34"/>
      <c r="D30" s="34"/>
      <c r="E30" s="34"/>
      <c r="F30" s="34"/>
      <c r="G30" s="34"/>
      <c r="H30" s="34"/>
      <c r="J30" s="7">
        <f t="shared" si="2"/>
        <v>0</v>
      </c>
    </row>
    <row r="31" spans="1:10" s="7" customFormat="1" x14ac:dyDescent="0.25">
      <c r="A31" s="30" t="s">
        <v>31</v>
      </c>
      <c r="B31" s="31"/>
      <c r="C31" s="29">
        <f>SUM(C32:C40)</f>
        <v>62128943.980000004</v>
      </c>
      <c r="D31" s="29">
        <f t="shared" ref="D31:H31" si="7">SUM(D32:D40)</f>
        <v>1995673.2300000002</v>
      </c>
      <c r="E31" s="29">
        <f t="shared" si="7"/>
        <v>64124617.209999993</v>
      </c>
      <c r="F31" s="29">
        <f t="shared" si="7"/>
        <v>22399390.870000001</v>
      </c>
      <c r="G31" s="29">
        <f t="shared" si="7"/>
        <v>21955763.179999996</v>
      </c>
      <c r="H31" s="29">
        <f t="shared" si="7"/>
        <v>41725226.339999996</v>
      </c>
      <c r="J31" s="7">
        <f t="shared" si="2"/>
        <v>0</v>
      </c>
    </row>
    <row r="32" spans="1:10" s="7" customFormat="1" x14ac:dyDescent="0.25">
      <c r="A32" s="32"/>
      <c r="B32" s="33" t="s">
        <v>32</v>
      </c>
      <c r="C32" s="34">
        <v>11676354.74</v>
      </c>
      <c r="D32" s="35">
        <v>1025658.72</v>
      </c>
      <c r="E32" s="34">
        <f t="shared" ref="E32:E40" si="8">C32+D32</f>
        <v>12702013.460000001</v>
      </c>
      <c r="F32" s="35">
        <v>4237656.03</v>
      </c>
      <c r="G32" s="35">
        <v>4143730.66</v>
      </c>
      <c r="H32" s="34">
        <f t="shared" si="3"/>
        <v>8464357.4299999997</v>
      </c>
      <c r="J32" s="7">
        <f t="shared" si="2"/>
        <v>0</v>
      </c>
    </row>
    <row r="33" spans="1:12" s="7" customFormat="1" x14ac:dyDescent="0.25">
      <c r="A33" s="32"/>
      <c r="B33" s="33" t="s">
        <v>33</v>
      </c>
      <c r="C33" s="34">
        <v>13313588.689999999</v>
      </c>
      <c r="D33" s="35">
        <v>34799.51</v>
      </c>
      <c r="E33" s="34">
        <f t="shared" si="8"/>
        <v>13348388.199999999</v>
      </c>
      <c r="F33" s="35">
        <v>4558876.08</v>
      </c>
      <c r="G33" s="35">
        <v>4463968.34</v>
      </c>
      <c r="H33" s="34">
        <f t="shared" si="3"/>
        <v>8789512.1199999992</v>
      </c>
      <c r="J33" s="7">
        <f t="shared" si="2"/>
        <v>0</v>
      </c>
    </row>
    <row r="34" spans="1:12" s="7" customFormat="1" x14ac:dyDescent="0.25">
      <c r="A34" s="32"/>
      <c r="B34" s="33" t="s">
        <v>34</v>
      </c>
      <c r="C34" s="34">
        <v>0</v>
      </c>
      <c r="D34" s="35">
        <v>0</v>
      </c>
      <c r="E34" s="34">
        <f t="shared" si="8"/>
        <v>0</v>
      </c>
      <c r="F34" s="35">
        <v>0</v>
      </c>
      <c r="G34" s="35">
        <v>0</v>
      </c>
      <c r="H34" s="34">
        <f t="shared" si="3"/>
        <v>0</v>
      </c>
      <c r="J34" s="7">
        <f t="shared" si="2"/>
        <v>0</v>
      </c>
    </row>
    <row r="35" spans="1:12" s="7" customFormat="1" x14ac:dyDescent="0.25">
      <c r="A35" s="32"/>
      <c r="B35" s="33" t="s">
        <v>35</v>
      </c>
      <c r="C35" s="34">
        <v>0</v>
      </c>
      <c r="D35" s="35">
        <v>0</v>
      </c>
      <c r="E35" s="34">
        <f t="shared" si="8"/>
        <v>0</v>
      </c>
      <c r="F35" s="35">
        <v>0</v>
      </c>
      <c r="G35" s="35">
        <v>0</v>
      </c>
      <c r="H35" s="34">
        <f t="shared" si="3"/>
        <v>0</v>
      </c>
      <c r="J35" s="7">
        <f t="shared" si="2"/>
        <v>0</v>
      </c>
    </row>
    <row r="36" spans="1:12" s="7" customFormat="1" x14ac:dyDescent="0.25">
      <c r="A36" s="32"/>
      <c r="B36" s="33" t="s">
        <v>36</v>
      </c>
      <c r="C36" s="34">
        <v>0</v>
      </c>
      <c r="D36" s="35">
        <v>0</v>
      </c>
      <c r="E36" s="34">
        <f t="shared" si="8"/>
        <v>0</v>
      </c>
      <c r="F36" s="35">
        <v>0</v>
      </c>
      <c r="G36" s="35">
        <v>0</v>
      </c>
      <c r="H36" s="34">
        <f t="shared" si="3"/>
        <v>0</v>
      </c>
      <c r="J36" s="7">
        <f t="shared" si="2"/>
        <v>0</v>
      </c>
    </row>
    <row r="37" spans="1:12" s="7" customFormat="1" x14ac:dyDescent="0.25">
      <c r="A37" s="32"/>
      <c r="B37" s="33" t="s">
        <v>37</v>
      </c>
      <c r="C37" s="34">
        <v>27710349.489999998</v>
      </c>
      <c r="D37" s="35">
        <v>1039513.97</v>
      </c>
      <c r="E37" s="34">
        <f t="shared" si="8"/>
        <v>28749863.459999997</v>
      </c>
      <c r="F37" s="35">
        <v>9962962.0500000007</v>
      </c>
      <c r="G37" s="35">
        <v>9791970.8699999992</v>
      </c>
      <c r="H37" s="34">
        <f t="shared" si="3"/>
        <v>18786901.409999996</v>
      </c>
      <c r="J37" s="7">
        <f t="shared" si="2"/>
        <v>0</v>
      </c>
    </row>
    <row r="38" spans="1:12" s="7" customFormat="1" x14ac:dyDescent="0.25">
      <c r="A38" s="32"/>
      <c r="B38" s="33" t="s">
        <v>38</v>
      </c>
      <c r="C38" s="34">
        <v>9428651.0600000005</v>
      </c>
      <c r="D38" s="35">
        <v>-104298.97</v>
      </c>
      <c r="E38" s="34">
        <f t="shared" si="8"/>
        <v>9324352.0899999999</v>
      </c>
      <c r="F38" s="35">
        <v>3639896.71</v>
      </c>
      <c r="G38" s="35">
        <v>3556093.31</v>
      </c>
      <c r="H38" s="34">
        <f t="shared" si="3"/>
        <v>5684455.3799999999</v>
      </c>
      <c r="J38" s="7">
        <f t="shared" si="2"/>
        <v>0</v>
      </c>
    </row>
    <row r="39" spans="1:12" s="7" customFormat="1" x14ac:dyDescent="0.25">
      <c r="A39" s="32"/>
      <c r="B39" s="33" t="s">
        <v>39</v>
      </c>
      <c r="C39" s="34">
        <v>0</v>
      </c>
      <c r="D39" s="34">
        <v>0</v>
      </c>
      <c r="E39" s="34">
        <f t="shared" si="8"/>
        <v>0</v>
      </c>
      <c r="F39" s="34">
        <v>0</v>
      </c>
      <c r="G39" s="34">
        <v>0</v>
      </c>
      <c r="H39" s="34">
        <f t="shared" si="3"/>
        <v>0</v>
      </c>
      <c r="J39" s="7">
        <f t="shared" si="2"/>
        <v>0</v>
      </c>
    </row>
    <row r="40" spans="1:12" s="7" customFormat="1" x14ac:dyDescent="0.25">
      <c r="A40" s="32"/>
      <c r="B40" s="33" t="s">
        <v>40</v>
      </c>
      <c r="C40" s="34">
        <v>0</v>
      </c>
      <c r="D40" s="34">
        <v>0</v>
      </c>
      <c r="E40" s="34">
        <f t="shared" si="8"/>
        <v>0</v>
      </c>
      <c r="F40" s="34">
        <v>0</v>
      </c>
      <c r="G40" s="34">
        <v>0</v>
      </c>
      <c r="H40" s="34">
        <f t="shared" si="3"/>
        <v>0</v>
      </c>
      <c r="J40" s="7">
        <f t="shared" si="2"/>
        <v>0</v>
      </c>
    </row>
    <row r="41" spans="1:12" s="7" customFormat="1" x14ac:dyDescent="0.25">
      <c r="A41" s="36"/>
      <c r="B41" s="37"/>
      <c r="C41" s="39"/>
      <c r="D41" s="39"/>
      <c r="E41" s="39"/>
      <c r="F41" s="40"/>
      <c r="G41" s="40"/>
      <c r="H41" s="39"/>
      <c r="J41" s="7">
        <f t="shared" si="2"/>
        <v>0</v>
      </c>
    </row>
    <row r="42" spans="1:12" s="7" customFormat="1" ht="12" x14ac:dyDescent="0.2">
      <c r="A42" s="30" t="s">
        <v>41</v>
      </c>
      <c r="B42" s="31"/>
      <c r="C42" s="39">
        <f>SUM(C43:C46)</f>
        <v>115639291.23</v>
      </c>
      <c r="D42" s="39">
        <f t="shared" ref="D42:H42" si="9">SUM(D43:D46)</f>
        <v>3023107.73</v>
      </c>
      <c r="E42" s="39">
        <f t="shared" si="9"/>
        <v>118662398.96000001</v>
      </c>
      <c r="F42" s="39">
        <f t="shared" si="9"/>
        <v>34404235.780000001</v>
      </c>
      <c r="G42" s="39">
        <f t="shared" si="9"/>
        <v>34404235.780000001</v>
      </c>
      <c r="H42" s="39">
        <f t="shared" si="9"/>
        <v>84258163.180000007</v>
      </c>
      <c r="I42" s="39"/>
      <c r="J42" s="7">
        <f t="shared" si="2"/>
        <v>0</v>
      </c>
      <c r="L42" s="41">
        <f>'[1]P COG'!G80</f>
        <v>34404235.780000001</v>
      </c>
    </row>
    <row r="43" spans="1:12" s="7" customFormat="1" ht="24" x14ac:dyDescent="0.25">
      <c r="A43" s="32"/>
      <c r="B43" s="42" t="s">
        <v>42</v>
      </c>
      <c r="C43" s="34">
        <v>115639291.23</v>
      </c>
      <c r="D43" s="34">
        <v>23107.73</v>
      </c>
      <c r="E43" s="34">
        <f t="shared" ref="E43:E46" si="10">C43+D43</f>
        <v>115662398.96000001</v>
      </c>
      <c r="F43" s="35">
        <v>34404235.780000001</v>
      </c>
      <c r="G43" s="35">
        <v>34404235.780000001</v>
      </c>
      <c r="H43" s="34">
        <f t="shared" si="3"/>
        <v>81258163.180000007</v>
      </c>
      <c r="J43" s="7">
        <f t="shared" si="2"/>
        <v>0</v>
      </c>
      <c r="L43" s="7" t="s">
        <v>43</v>
      </c>
    </row>
    <row r="44" spans="1:12" s="7" customFormat="1" ht="24" x14ac:dyDescent="0.25">
      <c r="A44" s="32"/>
      <c r="B44" s="42" t="s">
        <v>44</v>
      </c>
      <c r="C44" s="34">
        <v>0</v>
      </c>
      <c r="D44" s="34">
        <v>0</v>
      </c>
      <c r="E44" s="34">
        <f t="shared" si="10"/>
        <v>0</v>
      </c>
      <c r="F44" s="34">
        <v>0</v>
      </c>
      <c r="G44" s="34">
        <v>0</v>
      </c>
      <c r="H44" s="34">
        <f t="shared" si="3"/>
        <v>0</v>
      </c>
      <c r="J44" s="7">
        <f t="shared" si="2"/>
        <v>0</v>
      </c>
    </row>
    <row r="45" spans="1:12" s="7" customFormat="1" x14ac:dyDescent="0.25">
      <c r="A45" s="32"/>
      <c r="B45" s="33" t="s">
        <v>45</v>
      </c>
      <c r="C45" s="34">
        <v>0</v>
      </c>
      <c r="D45" s="34">
        <v>0</v>
      </c>
      <c r="E45" s="34">
        <f t="shared" si="10"/>
        <v>0</v>
      </c>
      <c r="F45" s="34">
        <v>0</v>
      </c>
      <c r="G45" s="34">
        <v>0</v>
      </c>
      <c r="H45" s="34">
        <f t="shared" si="3"/>
        <v>0</v>
      </c>
      <c r="J45" s="7">
        <f t="shared" si="2"/>
        <v>0</v>
      </c>
    </row>
    <row r="46" spans="1:12" s="7" customFormat="1" x14ac:dyDescent="0.25">
      <c r="A46" s="32"/>
      <c r="B46" s="33" t="s">
        <v>46</v>
      </c>
      <c r="C46" s="34">
        <v>0</v>
      </c>
      <c r="D46" s="34">
        <v>3000000</v>
      </c>
      <c r="E46" s="34">
        <f t="shared" si="10"/>
        <v>3000000</v>
      </c>
      <c r="F46" s="34">
        <v>0</v>
      </c>
      <c r="G46" s="34">
        <v>0</v>
      </c>
      <c r="H46" s="34">
        <f t="shared" si="3"/>
        <v>3000000</v>
      </c>
      <c r="J46" s="7">
        <f t="shared" si="2"/>
        <v>0</v>
      </c>
    </row>
    <row r="47" spans="1:12" s="7" customFormat="1" ht="12" x14ac:dyDescent="0.2">
      <c r="A47" s="36"/>
      <c r="B47" s="37"/>
      <c r="C47" s="39"/>
      <c r="D47" s="39"/>
      <c r="E47" s="39"/>
      <c r="F47" s="39"/>
      <c r="G47" s="39"/>
      <c r="H47" s="39"/>
      <c r="J47" s="7">
        <f t="shared" si="2"/>
        <v>0</v>
      </c>
    </row>
    <row r="48" spans="1:12" s="7" customFormat="1" ht="12" x14ac:dyDescent="0.2">
      <c r="A48" s="30" t="s">
        <v>47</v>
      </c>
      <c r="B48" s="31"/>
      <c r="C48" s="39">
        <f>+C49+C59+C68+C79</f>
        <v>546066246</v>
      </c>
      <c r="D48" s="39">
        <f>+D49+D59+D68+D79</f>
        <v>79394864.340000004</v>
      </c>
      <c r="E48" s="39">
        <f>+E49+E59+E68+E79</f>
        <v>625461110.34000003</v>
      </c>
      <c r="F48" s="39">
        <f>+F49+F59+F68+F79</f>
        <v>304198766.78999996</v>
      </c>
      <c r="G48" s="39">
        <f>+G49+G59+G68+G79</f>
        <v>286524148.78999996</v>
      </c>
      <c r="H48" s="43">
        <f t="shared" si="3"/>
        <v>321262343.55000007</v>
      </c>
      <c r="J48" s="7">
        <f t="shared" si="2"/>
        <v>0</v>
      </c>
    </row>
    <row r="49" spans="1:10" s="7" customFormat="1" ht="12" x14ac:dyDescent="0.2">
      <c r="A49" s="30" t="s">
        <v>14</v>
      </c>
      <c r="B49" s="31"/>
      <c r="C49" s="39">
        <f>SUM(C50:C57)</f>
        <v>321867471.11000001</v>
      </c>
      <c r="D49" s="39">
        <f>SUM(D50:D57)</f>
        <v>29015554.670000002</v>
      </c>
      <c r="E49" s="39">
        <f>SUM(E50:E57)</f>
        <v>350883025.78000003</v>
      </c>
      <c r="F49" s="39">
        <f>SUM(F50:F57)</f>
        <v>178598108.53</v>
      </c>
      <c r="G49" s="39">
        <f>SUM(G50:G57)</f>
        <v>174702061.5</v>
      </c>
      <c r="H49" s="43">
        <f t="shared" si="3"/>
        <v>172284917.25000003</v>
      </c>
      <c r="J49" s="7">
        <f t="shared" si="2"/>
        <v>0</v>
      </c>
    </row>
    <row r="50" spans="1:10" s="7" customFormat="1" x14ac:dyDescent="0.25">
      <c r="A50" s="32"/>
      <c r="B50" s="33" t="s">
        <v>15</v>
      </c>
      <c r="C50" s="34">
        <v>28527.42</v>
      </c>
      <c r="D50" s="34">
        <v>0</v>
      </c>
      <c r="E50" s="34">
        <f t="shared" ref="E50:E57" si="11">C50+D50</f>
        <v>28527.42</v>
      </c>
      <c r="F50" s="34">
        <v>0</v>
      </c>
      <c r="G50" s="34">
        <v>0</v>
      </c>
      <c r="H50" s="34">
        <f t="shared" si="3"/>
        <v>28527.42</v>
      </c>
      <c r="J50" s="7">
        <f t="shared" si="2"/>
        <v>0</v>
      </c>
    </row>
    <row r="51" spans="1:10" s="7" customFormat="1" x14ac:dyDescent="0.25">
      <c r="A51" s="32"/>
      <c r="B51" s="33" t="s">
        <v>16</v>
      </c>
      <c r="C51" s="34">
        <v>41955.55</v>
      </c>
      <c r="D51" s="34">
        <v>0</v>
      </c>
      <c r="E51" s="34">
        <f t="shared" si="11"/>
        <v>41955.55</v>
      </c>
      <c r="F51" s="34">
        <v>0</v>
      </c>
      <c r="G51" s="34">
        <v>0</v>
      </c>
      <c r="H51" s="34">
        <f t="shared" si="3"/>
        <v>41955.55</v>
      </c>
      <c r="J51" s="7">
        <f t="shared" si="2"/>
        <v>0</v>
      </c>
    </row>
    <row r="52" spans="1:10" s="7" customFormat="1" x14ac:dyDescent="0.25">
      <c r="A52" s="32"/>
      <c r="B52" s="33" t="s">
        <v>17</v>
      </c>
      <c r="C52" s="34">
        <v>203488.04</v>
      </c>
      <c r="D52" s="34">
        <v>0</v>
      </c>
      <c r="E52" s="34">
        <f t="shared" si="11"/>
        <v>203488.04</v>
      </c>
      <c r="F52" s="34">
        <v>0</v>
      </c>
      <c r="G52" s="34">
        <v>0</v>
      </c>
      <c r="H52" s="34">
        <f t="shared" si="3"/>
        <v>203488.04</v>
      </c>
      <c r="J52" s="7">
        <f t="shared" si="2"/>
        <v>0</v>
      </c>
    </row>
    <row r="53" spans="1:10" s="7" customFormat="1" x14ac:dyDescent="0.25">
      <c r="A53" s="32"/>
      <c r="B53" s="33" t="s">
        <v>18</v>
      </c>
      <c r="C53" s="34">
        <v>0</v>
      </c>
      <c r="D53" s="34">
        <v>0</v>
      </c>
      <c r="E53" s="34">
        <f t="shared" si="11"/>
        <v>0</v>
      </c>
      <c r="F53" s="34">
        <v>0</v>
      </c>
      <c r="G53" s="34">
        <v>0</v>
      </c>
      <c r="H53" s="34">
        <f t="shared" si="3"/>
        <v>0</v>
      </c>
      <c r="J53" s="7">
        <f t="shared" si="2"/>
        <v>0</v>
      </c>
    </row>
    <row r="54" spans="1:10" s="7" customFormat="1" x14ac:dyDescent="0.25">
      <c r="A54" s="32"/>
      <c r="B54" s="33" t="s">
        <v>19</v>
      </c>
      <c r="C54" s="34">
        <v>179902.41</v>
      </c>
      <c r="D54" s="34">
        <v>0</v>
      </c>
      <c r="E54" s="34">
        <f t="shared" si="11"/>
        <v>179902.41</v>
      </c>
      <c r="F54" s="34">
        <v>0</v>
      </c>
      <c r="G54" s="34">
        <v>0</v>
      </c>
      <c r="H54" s="34">
        <f t="shared" si="3"/>
        <v>179902.41</v>
      </c>
      <c r="J54" s="7">
        <f t="shared" si="2"/>
        <v>0</v>
      </c>
    </row>
    <row r="55" spans="1:10" s="7" customFormat="1" x14ac:dyDescent="0.25">
      <c r="A55" s="32"/>
      <c r="B55" s="33" t="s">
        <v>20</v>
      </c>
      <c r="C55" s="34">
        <v>0</v>
      </c>
      <c r="D55" s="34">
        <v>0</v>
      </c>
      <c r="E55" s="34">
        <f t="shared" si="11"/>
        <v>0</v>
      </c>
      <c r="F55" s="34">
        <v>0</v>
      </c>
      <c r="G55" s="34">
        <v>0</v>
      </c>
      <c r="H55" s="34">
        <f t="shared" si="3"/>
        <v>0</v>
      </c>
      <c r="J55" s="7">
        <f t="shared" si="2"/>
        <v>0</v>
      </c>
    </row>
    <row r="56" spans="1:10" s="7" customFormat="1" x14ac:dyDescent="0.25">
      <c r="A56" s="32"/>
      <c r="B56" s="33" t="s">
        <v>21</v>
      </c>
      <c r="C56" s="34">
        <v>321403799.54000002</v>
      </c>
      <c r="D56" s="35">
        <v>29015554.670000002</v>
      </c>
      <c r="E56" s="34">
        <f t="shared" si="11"/>
        <v>350419354.21000004</v>
      </c>
      <c r="F56" s="35">
        <v>178598108.53</v>
      </c>
      <c r="G56" s="35">
        <v>174702061.5</v>
      </c>
      <c r="H56" s="34">
        <f t="shared" si="3"/>
        <v>171821245.68000004</v>
      </c>
      <c r="J56" s="7">
        <f t="shared" si="2"/>
        <v>0</v>
      </c>
    </row>
    <row r="57" spans="1:10" s="7" customFormat="1" x14ac:dyDescent="0.25">
      <c r="A57" s="32"/>
      <c r="B57" s="33" t="s">
        <v>22</v>
      </c>
      <c r="C57" s="34">
        <v>9798.15</v>
      </c>
      <c r="D57" s="34">
        <v>0</v>
      </c>
      <c r="E57" s="34">
        <f t="shared" si="11"/>
        <v>9798.15</v>
      </c>
      <c r="F57" s="34">
        <v>0</v>
      </c>
      <c r="G57" s="34">
        <v>0</v>
      </c>
      <c r="H57" s="34">
        <f t="shared" si="3"/>
        <v>9798.15</v>
      </c>
      <c r="J57" s="7">
        <f t="shared" si="2"/>
        <v>0</v>
      </c>
    </row>
    <row r="58" spans="1:10" s="7" customFormat="1" x14ac:dyDescent="0.25">
      <c r="A58" s="36"/>
      <c r="B58" s="37"/>
      <c r="C58" s="39"/>
      <c r="D58" s="39"/>
      <c r="E58" s="39"/>
      <c r="F58" s="34"/>
      <c r="G58" s="34"/>
      <c r="H58" s="39"/>
      <c r="J58" s="7">
        <f t="shared" si="2"/>
        <v>0</v>
      </c>
    </row>
    <row r="59" spans="1:10" s="7" customFormat="1" x14ac:dyDescent="0.25">
      <c r="A59" s="30" t="s">
        <v>23</v>
      </c>
      <c r="B59" s="31"/>
      <c r="C59" s="39">
        <f>SUM(C60:C66)</f>
        <v>224007785.41</v>
      </c>
      <c r="D59" s="39">
        <f>SUM(D60:D66)</f>
        <v>50379309.670000002</v>
      </c>
      <c r="E59" s="39">
        <f>SUM(E60:E66)</f>
        <v>274387095.07999998</v>
      </c>
      <c r="F59" s="44">
        <f>SUM(F60:F66)</f>
        <v>125600658.25999999</v>
      </c>
      <c r="G59" s="44">
        <f>SUM(G60:G66)</f>
        <v>111822087.28999999</v>
      </c>
      <c r="H59" s="43">
        <f t="shared" si="3"/>
        <v>148786436.81999999</v>
      </c>
      <c r="J59" s="7">
        <f t="shared" si="2"/>
        <v>0</v>
      </c>
    </row>
    <row r="60" spans="1:10" s="7" customFormat="1" x14ac:dyDescent="0.25">
      <c r="A60" s="32"/>
      <c r="B60" s="33" t="s">
        <v>24</v>
      </c>
      <c r="C60" s="34">
        <v>134192467.7</v>
      </c>
      <c r="D60" s="35">
        <v>34835007.710000001</v>
      </c>
      <c r="E60" s="34">
        <f t="shared" ref="E60:E66" si="12">C60+D60</f>
        <v>169027475.41</v>
      </c>
      <c r="F60" s="35">
        <v>97362455.170000002</v>
      </c>
      <c r="G60" s="35">
        <v>83713030.599999994</v>
      </c>
      <c r="H60" s="34">
        <f t="shared" si="3"/>
        <v>71665020.239999995</v>
      </c>
      <c r="J60" s="7">
        <f t="shared" si="2"/>
        <v>0</v>
      </c>
    </row>
    <row r="61" spans="1:10" s="7" customFormat="1" x14ac:dyDescent="0.25">
      <c r="A61" s="32"/>
      <c r="B61" s="33" t="s">
        <v>25</v>
      </c>
      <c r="C61" s="34">
        <v>89574657.650000006</v>
      </c>
      <c r="D61" s="35">
        <v>14639701.890000001</v>
      </c>
      <c r="E61" s="34">
        <f t="shared" si="12"/>
        <v>104214359.54000001</v>
      </c>
      <c r="F61" s="35">
        <v>28151573.77</v>
      </c>
      <c r="G61" s="35">
        <v>28022427.370000001</v>
      </c>
      <c r="H61" s="34">
        <f t="shared" si="3"/>
        <v>76062785.770000011</v>
      </c>
      <c r="J61" s="7">
        <f t="shared" si="2"/>
        <v>0</v>
      </c>
    </row>
    <row r="62" spans="1:10" s="7" customFormat="1" x14ac:dyDescent="0.25">
      <c r="A62" s="32"/>
      <c r="B62" s="33" t="s">
        <v>26</v>
      </c>
      <c r="C62" s="34">
        <v>139761.01</v>
      </c>
      <c r="D62" s="34">
        <v>0</v>
      </c>
      <c r="E62" s="34">
        <f t="shared" si="12"/>
        <v>139761.01</v>
      </c>
      <c r="F62" s="34">
        <v>0</v>
      </c>
      <c r="G62" s="34">
        <v>0</v>
      </c>
      <c r="H62" s="34">
        <f t="shared" si="3"/>
        <v>139761.01</v>
      </c>
      <c r="J62" s="7">
        <f t="shared" si="2"/>
        <v>0</v>
      </c>
    </row>
    <row r="63" spans="1:10" s="7" customFormat="1" x14ac:dyDescent="0.25">
      <c r="A63" s="32"/>
      <c r="B63" s="33" t="s">
        <v>27</v>
      </c>
      <c r="C63" s="34">
        <v>56929.59</v>
      </c>
      <c r="D63" s="34">
        <v>0</v>
      </c>
      <c r="E63" s="34">
        <f t="shared" si="12"/>
        <v>56929.59</v>
      </c>
      <c r="F63" s="34">
        <v>0</v>
      </c>
      <c r="G63" s="34">
        <v>0</v>
      </c>
      <c r="H63" s="34">
        <f t="shared" si="3"/>
        <v>56929.59</v>
      </c>
      <c r="J63" s="7">
        <f t="shared" si="2"/>
        <v>0</v>
      </c>
    </row>
    <row r="64" spans="1:10" s="7" customFormat="1" x14ac:dyDescent="0.25">
      <c r="A64" s="32"/>
      <c r="B64" s="33" t="s">
        <v>28</v>
      </c>
      <c r="C64" s="34">
        <v>31497.23</v>
      </c>
      <c r="D64" s="34">
        <v>904600.07</v>
      </c>
      <c r="E64" s="34">
        <f t="shared" si="12"/>
        <v>936097.29999999993</v>
      </c>
      <c r="F64" s="35">
        <v>86629.32</v>
      </c>
      <c r="G64" s="35">
        <v>86629.32</v>
      </c>
      <c r="H64" s="34">
        <f t="shared" si="3"/>
        <v>849467.98</v>
      </c>
      <c r="J64" s="7">
        <f t="shared" si="2"/>
        <v>0</v>
      </c>
    </row>
    <row r="65" spans="1:10" s="7" customFormat="1" x14ac:dyDescent="0.25">
      <c r="A65" s="32"/>
      <c r="B65" s="33" t="s">
        <v>29</v>
      </c>
      <c r="C65" s="34">
        <v>0</v>
      </c>
      <c r="D65" s="34">
        <v>0</v>
      </c>
      <c r="E65" s="34">
        <f t="shared" si="12"/>
        <v>0</v>
      </c>
      <c r="F65" s="34">
        <v>0</v>
      </c>
      <c r="G65" s="34">
        <v>0</v>
      </c>
      <c r="H65" s="34">
        <f t="shared" si="3"/>
        <v>0</v>
      </c>
      <c r="J65" s="7">
        <f t="shared" si="2"/>
        <v>0</v>
      </c>
    </row>
    <row r="66" spans="1:10" s="7" customFormat="1" x14ac:dyDescent="0.25">
      <c r="A66" s="32"/>
      <c r="B66" s="33" t="s">
        <v>30</v>
      </c>
      <c r="C66" s="34">
        <v>12472.23</v>
      </c>
      <c r="D66" s="34">
        <v>0</v>
      </c>
      <c r="E66" s="34">
        <f t="shared" si="12"/>
        <v>12472.23</v>
      </c>
      <c r="F66" s="34">
        <v>0</v>
      </c>
      <c r="G66" s="34">
        <v>0</v>
      </c>
      <c r="H66" s="34">
        <f t="shared" si="3"/>
        <v>12472.23</v>
      </c>
      <c r="J66" s="7">
        <f t="shared" si="2"/>
        <v>0</v>
      </c>
    </row>
    <row r="67" spans="1:10" s="7" customFormat="1" x14ac:dyDescent="0.25">
      <c r="A67" s="36"/>
      <c r="B67" s="37"/>
      <c r="C67" s="39"/>
      <c r="D67" s="39"/>
      <c r="E67" s="39"/>
      <c r="F67" s="45" t="s">
        <v>48</v>
      </c>
      <c r="G67" s="45"/>
      <c r="H67" s="39"/>
      <c r="J67" s="7" t="s">
        <v>48</v>
      </c>
    </row>
    <row r="68" spans="1:10" s="7" customFormat="1" x14ac:dyDescent="0.25">
      <c r="A68" s="30" t="s">
        <v>31</v>
      </c>
      <c r="B68" s="31"/>
      <c r="C68" s="39">
        <f>SUM(C69:C77)</f>
        <v>190989.48</v>
      </c>
      <c r="D68" s="39">
        <f>SUM(D69:D77)</f>
        <v>0</v>
      </c>
      <c r="E68" s="39">
        <f>SUM(E69:E77)</f>
        <v>190989.48</v>
      </c>
      <c r="F68" s="44">
        <f>SUM(F69:F77)</f>
        <v>0</v>
      </c>
      <c r="G68" s="44">
        <f>SUM(G69:G77)</f>
        <v>0</v>
      </c>
      <c r="H68" s="43">
        <f t="shared" si="3"/>
        <v>190989.48</v>
      </c>
      <c r="J68" s="7">
        <f t="shared" si="2"/>
        <v>0</v>
      </c>
    </row>
    <row r="69" spans="1:10" s="7" customFormat="1" x14ac:dyDescent="0.25">
      <c r="A69" s="32"/>
      <c r="B69" s="33" t="s">
        <v>32</v>
      </c>
      <c r="C69" s="34">
        <v>28639.93</v>
      </c>
      <c r="D69" s="34">
        <v>0</v>
      </c>
      <c r="E69" s="34">
        <f t="shared" ref="E69:E77" si="13">C69+D69</f>
        <v>28639.93</v>
      </c>
      <c r="F69" s="34">
        <v>0</v>
      </c>
      <c r="G69" s="34">
        <v>0</v>
      </c>
      <c r="H69" s="34">
        <f t="shared" si="3"/>
        <v>28639.93</v>
      </c>
      <c r="J69" s="7">
        <f t="shared" si="2"/>
        <v>0</v>
      </c>
    </row>
    <row r="70" spans="1:10" s="7" customFormat="1" x14ac:dyDescent="0.25">
      <c r="A70" s="32"/>
      <c r="B70" s="33" t="s">
        <v>33</v>
      </c>
      <c r="C70" s="34">
        <v>52921.14</v>
      </c>
      <c r="D70" s="34">
        <v>0</v>
      </c>
      <c r="E70" s="34">
        <f t="shared" si="13"/>
        <v>52921.14</v>
      </c>
      <c r="F70" s="34">
        <v>0</v>
      </c>
      <c r="G70" s="34">
        <v>0</v>
      </c>
      <c r="H70" s="34">
        <f t="shared" si="3"/>
        <v>52921.14</v>
      </c>
      <c r="J70" s="7">
        <f t="shared" si="2"/>
        <v>0</v>
      </c>
    </row>
    <row r="71" spans="1:10" s="7" customFormat="1" x14ac:dyDescent="0.25">
      <c r="A71" s="32"/>
      <c r="B71" s="33" t="s">
        <v>34</v>
      </c>
      <c r="C71" s="34">
        <v>0</v>
      </c>
      <c r="D71" s="34">
        <v>0</v>
      </c>
      <c r="E71" s="34">
        <f t="shared" si="13"/>
        <v>0</v>
      </c>
      <c r="F71" s="34">
        <v>0</v>
      </c>
      <c r="G71" s="34">
        <v>0</v>
      </c>
      <c r="H71" s="34">
        <f t="shared" si="3"/>
        <v>0</v>
      </c>
      <c r="J71" s="7">
        <f t="shared" si="2"/>
        <v>0</v>
      </c>
    </row>
    <row r="72" spans="1:10" s="7" customFormat="1" x14ac:dyDescent="0.25">
      <c r="A72" s="32"/>
      <c r="B72" s="33" t="s">
        <v>35</v>
      </c>
      <c r="C72" s="34">
        <v>0</v>
      </c>
      <c r="D72" s="34">
        <v>0</v>
      </c>
      <c r="E72" s="34">
        <f t="shared" si="13"/>
        <v>0</v>
      </c>
      <c r="F72" s="34">
        <v>0</v>
      </c>
      <c r="G72" s="34">
        <v>0</v>
      </c>
      <c r="H72" s="34">
        <f t="shared" si="3"/>
        <v>0</v>
      </c>
      <c r="J72" s="7">
        <f t="shared" si="2"/>
        <v>0</v>
      </c>
    </row>
    <row r="73" spans="1:10" s="7" customFormat="1" x14ac:dyDescent="0.25">
      <c r="A73" s="32"/>
      <c r="B73" s="33" t="s">
        <v>36</v>
      </c>
      <c r="C73" s="34">
        <v>0</v>
      </c>
      <c r="D73" s="34">
        <v>0</v>
      </c>
      <c r="E73" s="34">
        <f t="shared" si="13"/>
        <v>0</v>
      </c>
      <c r="F73" s="34">
        <v>0</v>
      </c>
      <c r="G73" s="34">
        <v>0</v>
      </c>
      <c r="H73" s="34">
        <f t="shared" si="3"/>
        <v>0</v>
      </c>
      <c r="J73" s="7">
        <f t="shared" si="2"/>
        <v>0</v>
      </c>
    </row>
    <row r="74" spans="1:10" s="7" customFormat="1" x14ac:dyDescent="0.25">
      <c r="A74" s="32"/>
      <c r="B74" s="33" t="s">
        <v>37</v>
      </c>
      <c r="C74" s="34">
        <v>21366.639999999999</v>
      </c>
      <c r="D74" s="34">
        <v>0</v>
      </c>
      <c r="E74" s="34">
        <f t="shared" si="13"/>
        <v>21366.639999999999</v>
      </c>
      <c r="F74" s="34">
        <v>0</v>
      </c>
      <c r="G74" s="34">
        <v>0</v>
      </c>
      <c r="H74" s="34">
        <f t="shared" si="3"/>
        <v>21366.639999999999</v>
      </c>
      <c r="J74" s="7">
        <f t="shared" si="2"/>
        <v>0</v>
      </c>
    </row>
    <row r="75" spans="1:10" s="7" customFormat="1" x14ac:dyDescent="0.25">
      <c r="A75" s="32"/>
      <c r="B75" s="33" t="s">
        <v>38</v>
      </c>
      <c r="C75" s="34">
        <v>88061.77</v>
      </c>
      <c r="D75" s="34">
        <v>0</v>
      </c>
      <c r="E75" s="34">
        <f t="shared" si="13"/>
        <v>88061.77</v>
      </c>
      <c r="F75" s="34">
        <v>0</v>
      </c>
      <c r="G75" s="34">
        <v>0</v>
      </c>
      <c r="H75" s="34">
        <f t="shared" si="3"/>
        <v>88061.77</v>
      </c>
      <c r="J75" s="7">
        <f t="shared" si="2"/>
        <v>0</v>
      </c>
    </row>
    <row r="76" spans="1:10" s="7" customFormat="1" x14ac:dyDescent="0.25">
      <c r="A76" s="32"/>
      <c r="B76" s="33" t="s">
        <v>39</v>
      </c>
      <c r="C76" s="34">
        <v>0</v>
      </c>
      <c r="D76" s="34">
        <v>0</v>
      </c>
      <c r="E76" s="34">
        <f t="shared" si="13"/>
        <v>0</v>
      </c>
      <c r="F76" s="34">
        <v>0</v>
      </c>
      <c r="G76" s="34">
        <v>0</v>
      </c>
      <c r="H76" s="34">
        <f t="shared" si="3"/>
        <v>0</v>
      </c>
      <c r="J76" s="7">
        <f t="shared" ref="J76:J83" si="14">IF(F76&gt;E76,F76-E76,0)</f>
        <v>0</v>
      </c>
    </row>
    <row r="77" spans="1:10" s="7" customFormat="1" x14ac:dyDescent="0.25">
      <c r="A77" s="32"/>
      <c r="B77" s="33" t="s">
        <v>40</v>
      </c>
      <c r="C77" s="34">
        <v>0</v>
      </c>
      <c r="D77" s="34">
        <v>0</v>
      </c>
      <c r="E77" s="34">
        <f t="shared" si="13"/>
        <v>0</v>
      </c>
      <c r="F77" s="34">
        <v>0</v>
      </c>
      <c r="G77" s="34">
        <v>0</v>
      </c>
      <c r="H77" s="34">
        <f t="shared" ref="H77:H86" si="15">E77-F77</f>
        <v>0</v>
      </c>
      <c r="J77" s="7">
        <f t="shared" si="14"/>
        <v>0</v>
      </c>
    </row>
    <row r="78" spans="1:10" s="7" customFormat="1" x14ac:dyDescent="0.25">
      <c r="A78" s="36"/>
      <c r="B78" s="37"/>
      <c r="C78" s="34"/>
      <c r="D78" s="34"/>
      <c r="E78" s="34"/>
      <c r="F78" s="34"/>
      <c r="G78" s="34"/>
      <c r="H78" s="34"/>
      <c r="J78" s="7">
        <f t="shared" si="14"/>
        <v>0</v>
      </c>
    </row>
    <row r="79" spans="1:10" s="7" customFormat="1" ht="12" x14ac:dyDescent="0.2">
      <c r="A79" s="30" t="s">
        <v>41</v>
      </c>
      <c r="B79" s="31"/>
      <c r="C79" s="39">
        <f>SUM(C80:C83)</f>
        <v>0</v>
      </c>
      <c r="D79" s="39">
        <f>SUM(D80:D83)</f>
        <v>0</v>
      </c>
      <c r="E79" s="39">
        <f>SUM(E80:E83)</f>
        <v>0</v>
      </c>
      <c r="F79" s="39">
        <f>SUM(F80:F83)</f>
        <v>0</v>
      </c>
      <c r="G79" s="39">
        <f>SUM(G80:G83)</f>
        <v>0</v>
      </c>
      <c r="H79" s="43">
        <f t="shared" si="15"/>
        <v>0</v>
      </c>
      <c r="J79" s="7">
        <f t="shared" si="14"/>
        <v>0</v>
      </c>
    </row>
    <row r="80" spans="1:10" s="7" customFormat="1" ht="24" x14ac:dyDescent="0.25">
      <c r="A80" s="32"/>
      <c r="B80" s="42" t="s">
        <v>42</v>
      </c>
      <c r="C80" s="34">
        <v>0</v>
      </c>
      <c r="D80" s="34">
        <v>0</v>
      </c>
      <c r="E80" s="34">
        <v>0</v>
      </c>
      <c r="F80" s="34">
        <v>0</v>
      </c>
      <c r="G80" s="34">
        <v>0</v>
      </c>
      <c r="H80" s="34">
        <f t="shared" si="15"/>
        <v>0</v>
      </c>
      <c r="J80" s="7">
        <f t="shared" si="14"/>
        <v>0</v>
      </c>
    </row>
    <row r="81" spans="1:10" s="7" customFormat="1" ht="24" x14ac:dyDescent="0.25">
      <c r="A81" s="32"/>
      <c r="B81" s="42" t="s">
        <v>44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f t="shared" si="15"/>
        <v>0</v>
      </c>
      <c r="J81" s="7">
        <f t="shared" si="14"/>
        <v>0</v>
      </c>
    </row>
    <row r="82" spans="1:10" s="7" customFormat="1" x14ac:dyDescent="0.25">
      <c r="A82" s="32"/>
      <c r="B82" s="42" t="s">
        <v>45</v>
      </c>
      <c r="C82" s="34">
        <v>0</v>
      </c>
      <c r="D82" s="34">
        <v>0</v>
      </c>
      <c r="E82" s="34">
        <v>0</v>
      </c>
      <c r="F82" s="34">
        <v>0</v>
      </c>
      <c r="G82" s="34">
        <v>0</v>
      </c>
      <c r="H82" s="34">
        <f t="shared" si="15"/>
        <v>0</v>
      </c>
      <c r="J82" s="7">
        <f t="shared" si="14"/>
        <v>0</v>
      </c>
    </row>
    <row r="83" spans="1:10" s="7" customFormat="1" x14ac:dyDescent="0.25">
      <c r="A83" s="32"/>
      <c r="B83" s="42" t="s">
        <v>46</v>
      </c>
      <c r="C83" s="34">
        <v>0</v>
      </c>
      <c r="D83" s="34">
        <v>0</v>
      </c>
      <c r="E83" s="34">
        <v>0</v>
      </c>
      <c r="F83" s="34">
        <v>0</v>
      </c>
      <c r="G83" s="34">
        <v>0</v>
      </c>
      <c r="H83" s="34">
        <f t="shared" si="15"/>
        <v>0</v>
      </c>
      <c r="J83" s="7">
        <f t="shared" si="14"/>
        <v>0</v>
      </c>
    </row>
    <row r="84" spans="1:10" s="7" customFormat="1" ht="12" x14ac:dyDescent="0.2">
      <c r="A84" s="36"/>
      <c r="B84" s="37"/>
      <c r="C84" s="46"/>
      <c r="D84" s="46"/>
      <c r="E84" s="46"/>
      <c r="F84" s="46"/>
      <c r="G84" s="46"/>
      <c r="H84" s="46"/>
    </row>
    <row r="85" spans="1:10" s="7" customFormat="1" ht="12" x14ac:dyDescent="0.2">
      <c r="A85" s="30" t="s">
        <v>49</v>
      </c>
      <c r="B85" s="31"/>
      <c r="C85" s="47">
        <f>+C11+C48</f>
        <v>2434538007.1199999</v>
      </c>
      <c r="D85" s="47">
        <f>+D11+D48</f>
        <v>220020077.60999998</v>
      </c>
      <c r="E85" s="47">
        <f>+E11+E48</f>
        <v>2654558084.73</v>
      </c>
      <c r="F85" s="47">
        <f>+F11+F48</f>
        <v>1076667894.26</v>
      </c>
      <c r="G85" s="47">
        <f>+G11+G48</f>
        <v>1037225351.8599998</v>
      </c>
      <c r="H85" s="48">
        <f t="shared" si="15"/>
        <v>1577890190.47</v>
      </c>
    </row>
    <row r="86" spans="1:10" s="7" customFormat="1" ht="12.75" thickBot="1" x14ac:dyDescent="0.25">
      <c r="A86" s="49"/>
      <c r="B86" s="50"/>
      <c r="C86" s="51"/>
      <c r="D86" s="51"/>
      <c r="E86" s="51"/>
      <c r="F86" s="51"/>
      <c r="G86" s="51"/>
      <c r="H86" s="51"/>
    </row>
    <row r="87" spans="1:10" s="7" customFormat="1" ht="12" x14ac:dyDescent="0.2">
      <c r="A87" s="1"/>
    </row>
    <row r="89" spans="1:10" x14ac:dyDescent="0.25">
      <c r="B89" s="52" t="s">
        <v>50</v>
      </c>
      <c r="C89" s="53">
        <f>'[1]P COG'!D88</f>
        <v>2434538007.1199999</v>
      </c>
      <c r="D89" s="54">
        <f>'[1]P COG'!E88</f>
        <v>220020077.60999998</v>
      </c>
      <c r="E89" s="54">
        <f>'[1]P COG'!F88</f>
        <v>2654558084.73</v>
      </c>
      <c r="F89" s="54">
        <f>'[1]P COG'!G88</f>
        <v>1076667894.26</v>
      </c>
      <c r="G89" s="54">
        <f>'[1]P COG'!H88</f>
        <v>1037225351.86</v>
      </c>
      <c r="H89" s="54">
        <f>'[1]P COG'!I88</f>
        <v>1577890190.4700003</v>
      </c>
    </row>
    <row r="90" spans="1:10" s="55" customFormat="1" x14ac:dyDescent="0.25">
      <c r="C90" s="56">
        <f>C85-C89</f>
        <v>0</v>
      </c>
      <c r="D90" s="56">
        <f t="shared" ref="D90:H90" si="16">D85-D89</f>
        <v>0</v>
      </c>
      <c r="E90" s="56">
        <f t="shared" si="16"/>
        <v>0</v>
      </c>
      <c r="F90" s="56">
        <f t="shared" si="16"/>
        <v>0</v>
      </c>
      <c r="G90" s="56">
        <f t="shared" si="16"/>
        <v>0</v>
      </c>
      <c r="H90" s="56">
        <f t="shared" si="16"/>
        <v>0</v>
      </c>
    </row>
    <row r="91" spans="1:10" x14ac:dyDescent="0.25">
      <c r="C91" s="57"/>
      <c r="D91" s="57"/>
      <c r="E91" s="57"/>
      <c r="F91" s="57"/>
      <c r="G91" s="57"/>
      <c r="H91" s="57"/>
    </row>
    <row r="92" spans="1:10" x14ac:dyDescent="0.25">
      <c r="B92" t="s">
        <v>51</v>
      </c>
      <c r="C92" s="58">
        <f>'[1]LDF F6a) EG'!C93</f>
        <v>546066246</v>
      </c>
      <c r="D92" s="58">
        <f>'[1]LDF F6a) EG'!D93</f>
        <v>79394864.340000004</v>
      </c>
      <c r="E92" s="58">
        <f>'[1]LDF F6a) EG'!E93</f>
        <v>625461110.33999991</v>
      </c>
      <c r="F92" s="58">
        <f>'[1]LDF F6a) EG'!F93</f>
        <v>304198766.79000002</v>
      </c>
      <c r="G92" s="58">
        <f>'[1]LDF F6a) EG'!G93</f>
        <v>286524148.79000002</v>
      </c>
      <c r="H92" s="58">
        <f>'[1]LDF F6a) EG'!H93</f>
        <v>321262343.54999989</v>
      </c>
    </row>
    <row r="93" spans="1:10" x14ac:dyDescent="0.25">
      <c r="C93" s="58">
        <f>C48-C92</f>
        <v>0</v>
      </c>
      <c r="D93" s="58">
        <f t="shared" ref="D93:H93" si="17">D48-D92</f>
        <v>0</v>
      </c>
      <c r="E93" s="58">
        <f t="shared" si="17"/>
        <v>0</v>
      </c>
      <c r="F93" s="58">
        <f t="shared" si="17"/>
        <v>0</v>
      </c>
      <c r="G93" s="58">
        <f t="shared" si="17"/>
        <v>0</v>
      </c>
      <c r="H93" s="58">
        <f t="shared" si="17"/>
        <v>0</v>
      </c>
    </row>
    <row r="94" spans="1:10" x14ac:dyDescent="0.25">
      <c r="B94" t="s">
        <v>52</v>
      </c>
      <c r="C94" s="59">
        <f>'[1]LDF F6a) EG'!C9</f>
        <v>1888471761.1199999</v>
      </c>
      <c r="D94" s="59">
        <f>'[1]LDF F6a) EG'!D9</f>
        <v>140625213.27000001</v>
      </c>
      <c r="E94" s="59">
        <f>'[1]LDF F6a) EG'!E9</f>
        <v>2029096974.3899999</v>
      </c>
      <c r="F94" s="59">
        <f>'[1]LDF F6a) EG'!F9</f>
        <v>772469127.47000003</v>
      </c>
      <c r="G94" s="59">
        <f>'[1]LDF F6a) EG'!G9</f>
        <v>750701203.06999993</v>
      </c>
      <c r="H94" s="59">
        <f>'[1]LDF F6a) EG'!H9</f>
        <v>1256627846.9199998</v>
      </c>
    </row>
    <row r="95" spans="1:10" x14ac:dyDescent="0.25">
      <c r="C95" s="58">
        <f>C94-C11</f>
        <v>0</v>
      </c>
      <c r="D95" s="58">
        <f t="shared" ref="D95:H95" si="18">D94-D11</f>
        <v>0</v>
      </c>
      <c r="E95" s="58">
        <f t="shared" si="18"/>
        <v>0</v>
      </c>
      <c r="F95" s="58">
        <f t="shared" si="18"/>
        <v>0</v>
      </c>
      <c r="G95" s="58">
        <f t="shared" si="18"/>
        <v>0</v>
      </c>
      <c r="H95" s="58">
        <f t="shared" si="18"/>
        <v>0</v>
      </c>
    </row>
    <row r="98" spans="2:8" x14ac:dyDescent="0.25">
      <c r="B98" s="60"/>
      <c r="C98" s="60"/>
      <c r="D98" s="60"/>
      <c r="E98" s="60"/>
      <c r="F98" s="60"/>
      <c r="G98" s="60"/>
      <c r="H98" s="60"/>
    </row>
    <row r="99" spans="2:8" x14ac:dyDescent="0.25">
      <c r="B99" s="60"/>
      <c r="C99" s="60"/>
      <c r="D99" s="60"/>
      <c r="E99" s="60"/>
      <c r="F99" s="60"/>
      <c r="G99" s="60"/>
      <c r="H99" s="60"/>
    </row>
    <row r="100" spans="2:8" x14ac:dyDescent="0.25">
      <c r="B100" s="60"/>
      <c r="C100" s="60"/>
      <c r="D100" s="60"/>
      <c r="E100" s="60"/>
      <c r="F100" s="60"/>
      <c r="G100" s="60"/>
      <c r="H100" s="60"/>
    </row>
  </sheetData>
  <mergeCells count="22">
    <mergeCell ref="A59:B59"/>
    <mergeCell ref="A68:B68"/>
    <mergeCell ref="A79:B79"/>
    <mergeCell ref="A85:B85"/>
    <mergeCell ref="A12:B12"/>
    <mergeCell ref="A22:B22"/>
    <mergeCell ref="A31:B31"/>
    <mergeCell ref="A42:B42"/>
    <mergeCell ref="A48:B48"/>
    <mergeCell ref="A49:B49"/>
    <mergeCell ref="A7:H7"/>
    <mergeCell ref="A8:B9"/>
    <mergeCell ref="C8:G8"/>
    <mergeCell ref="H8:H9"/>
    <mergeCell ref="A10:B10"/>
    <mergeCell ref="A11:B11"/>
    <mergeCell ref="B1:H1"/>
    <mergeCell ref="B2:H2"/>
    <mergeCell ref="A3:H3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F6c) FUNC</vt:lpstr>
      <vt:lpstr>'LDF F6c) FUNC'!Área_de_impresión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dcterms:created xsi:type="dcterms:W3CDTF">2022-07-19T20:36:27Z</dcterms:created>
  <dcterms:modified xsi:type="dcterms:W3CDTF">2022-07-19T20:36:54Z</dcterms:modified>
</cp:coreProperties>
</file>