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1185" windowWidth="20355" windowHeight="8895"/>
  </bookViews>
  <sheets>
    <sheet name="JUNIO" sheetId="1" r:id="rId1"/>
  </sheets>
  <externalReferences>
    <externalReference r:id="rId2"/>
  </externalReferences>
  <definedNames>
    <definedName name="_xlnm.Print_Area" localSheetId="0">JUNIO!$A$2:$H$47</definedName>
    <definedName name="_xlnm.Print_Titles" localSheetId="0">JUNIO!$1:$8</definedName>
  </definedNames>
  <calcPr calcId="145621"/>
</workbook>
</file>

<file path=xl/calcChain.xml><?xml version="1.0" encoding="utf-8"?>
<calcChain xmlns="http://schemas.openxmlformats.org/spreadsheetml/2006/main">
  <c r="H38" i="1" l="1"/>
  <c r="G38" i="1"/>
  <c r="F38" i="1"/>
  <c r="E38" i="1"/>
  <c r="D38" i="1" s="1"/>
  <c r="C38" i="1"/>
  <c r="D37" i="1"/>
  <c r="H36" i="1"/>
  <c r="G36" i="1"/>
  <c r="F36" i="1"/>
  <c r="E36" i="1"/>
  <c r="C36" i="1"/>
  <c r="H35" i="1"/>
  <c r="G35" i="1"/>
  <c r="F35" i="1"/>
  <c r="E35" i="1"/>
  <c r="D35" i="1" s="1"/>
  <c r="C35" i="1"/>
  <c r="H34" i="1"/>
  <c r="G34" i="1"/>
  <c r="F34" i="1"/>
  <c r="E34" i="1"/>
  <c r="D34" i="1" s="1"/>
  <c r="C34" i="1"/>
  <c r="H33" i="1"/>
  <c r="G33" i="1"/>
  <c r="F33" i="1"/>
  <c r="E33" i="1"/>
  <c r="C33" i="1"/>
  <c r="D32" i="1"/>
  <c r="H31" i="1"/>
  <c r="G31" i="1"/>
  <c r="F31" i="1"/>
  <c r="E31" i="1"/>
  <c r="C31" i="1"/>
  <c r="H30" i="1"/>
  <c r="G30" i="1"/>
  <c r="F30" i="1"/>
  <c r="E30" i="1"/>
  <c r="C30" i="1"/>
  <c r="D29" i="1"/>
  <c r="D28" i="1"/>
  <c r="H27" i="1"/>
  <c r="G27" i="1"/>
  <c r="F27" i="1"/>
  <c r="E27" i="1"/>
  <c r="C27" i="1"/>
  <c r="H26" i="1"/>
  <c r="G26" i="1"/>
  <c r="F26" i="1"/>
  <c r="E26" i="1"/>
  <c r="C26" i="1"/>
  <c r="H25" i="1"/>
  <c r="G25" i="1"/>
  <c r="F25" i="1"/>
  <c r="E25" i="1"/>
  <c r="C25" i="1"/>
  <c r="H24" i="1"/>
  <c r="G24" i="1"/>
  <c r="F24" i="1"/>
  <c r="E24" i="1"/>
  <c r="C24" i="1"/>
  <c r="D23" i="1"/>
  <c r="H22" i="1"/>
  <c r="G22" i="1"/>
  <c r="F22" i="1"/>
  <c r="E22" i="1"/>
  <c r="C22" i="1"/>
  <c r="H21" i="1"/>
  <c r="G21" i="1"/>
  <c r="F21" i="1"/>
  <c r="E21" i="1"/>
  <c r="C21" i="1"/>
  <c r="H20" i="1"/>
  <c r="G20" i="1"/>
  <c r="F20" i="1"/>
  <c r="E20" i="1"/>
  <c r="C20" i="1"/>
  <c r="H19" i="1"/>
  <c r="G19" i="1"/>
  <c r="F19" i="1"/>
  <c r="E19" i="1"/>
  <c r="C19" i="1"/>
  <c r="H18" i="1"/>
  <c r="G18" i="1"/>
  <c r="F18" i="1"/>
  <c r="E18" i="1"/>
  <c r="D18" i="1" s="1"/>
  <c r="C18" i="1"/>
  <c r="H17" i="1"/>
  <c r="G17" i="1"/>
  <c r="F17" i="1"/>
  <c r="E17" i="1"/>
  <c r="C17" i="1"/>
  <c r="D16" i="1"/>
  <c r="H15" i="1"/>
  <c r="G15" i="1"/>
  <c r="F15" i="1"/>
  <c r="E15" i="1"/>
  <c r="C15" i="1"/>
  <c r="H14" i="1"/>
  <c r="G14" i="1"/>
  <c r="F14" i="1"/>
  <c r="E14" i="1"/>
  <c r="C14" i="1"/>
  <c r="H13" i="1"/>
  <c r="G13" i="1"/>
  <c r="F13" i="1"/>
  <c r="E13" i="1"/>
  <c r="C13" i="1"/>
  <c r="H12" i="1"/>
  <c r="G12" i="1"/>
  <c r="F12" i="1"/>
  <c r="E12" i="1"/>
  <c r="C12" i="1"/>
  <c r="D12" i="1" s="1"/>
  <c r="H11" i="1"/>
  <c r="G11" i="1"/>
  <c r="F11" i="1"/>
  <c r="E11" i="1"/>
  <c r="C11" i="1"/>
  <c r="H10" i="1"/>
  <c r="G10" i="1"/>
  <c r="F10" i="1"/>
  <c r="E10" i="1"/>
  <c r="C10" i="1"/>
  <c r="D20" i="1" l="1"/>
  <c r="D24" i="1"/>
  <c r="D36" i="1"/>
  <c r="D13" i="1"/>
  <c r="F39" i="1"/>
  <c r="D10" i="1"/>
  <c r="D14" i="1"/>
  <c r="D25" i="1"/>
  <c r="D11" i="1"/>
  <c r="D15" i="1"/>
  <c r="D22" i="1"/>
  <c r="D26" i="1"/>
  <c r="D27" i="1"/>
  <c r="G39" i="1"/>
  <c r="D17" i="1"/>
  <c r="D19" i="1"/>
  <c r="D30" i="1"/>
  <c r="D33" i="1"/>
  <c r="H39" i="1"/>
  <c r="E39" i="1"/>
  <c r="E40" i="1" s="1"/>
  <c r="D21" i="1"/>
  <c r="D31" i="1"/>
  <c r="C39" i="1"/>
  <c r="D39" i="1" l="1"/>
</calcChain>
</file>

<file path=xl/comments1.xml><?xml version="1.0" encoding="utf-8"?>
<comments xmlns="http://schemas.openxmlformats.org/spreadsheetml/2006/main">
  <authors>
    <author>Erika Guillermina Contreras Frias</author>
  </authors>
  <commentList>
    <comment ref="F46" authorId="0">
      <text>
        <r>
          <rPr>
            <b/>
            <sz val="9"/>
            <color indexed="81"/>
            <rFont val="Tahoma"/>
            <family val="2"/>
          </rPr>
          <t>Erika Guillermina Contreras Frias: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<sst xmlns="http://schemas.openxmlformats.org/spreadsheetml/2006/main" count="67" uniqueCount="47">
  <si>
    <t>Municipio de Durango</t>
  </si>
  <si>
    <t>Estado Analítico del Ejercicio del Presupuesto de Egresos</t>
  </si>
  <si>
    <t>Clasificación Funcional (Finalidad y Función)</t>
  </si>
  <si>
    <t>Al 30 de junio de 2018</t>
  </si>
  <si>
    <t>Concepto</t>
  </si>
  <si>
    <t>Aprobado</t>
  </si>
  <si>
    <t>Ampliaciones/</t>
  </si>
  <si>
    <t>Modificado</t>
  </si>
  <si>
    <t>Devengado</t>
  </si>
  <si>
    <t>Pagado</t>
  </si>
  <si>
    <t>Subejercicio</t>
  </si>
  <si>
    <t>(Reducciones)</t>
  </si>
  <si>
    <t>I.GASTO NO ETIQUETADO</t>
  </si>
  <si>
    <t>Gobierno</t>
  </si>
  <si>
    <t>Legislación</t>
  </si>
  <si>
    <t>Cabildo</t>
  </si>
  <si>
    <t>Justicia</t>
  </si>
  <si>
    <t>Contraloría, Juzgado e Inspección</t>
  </si>
  <si>
    <t>Coordinación de la Política de Gobierno</t>
  </si>
  <si>
    <t>Presidencia, Secretaría y Sindicatura</t>
  </si>
  <si>
    <t>Asuntos Financieros y Hacendarios</t>
  </si>
  <si>
    <t>Finanzas, Sindicato, AF y Deuda</t>
  </si>
  <si>
    <t>Asuntos de Orden Público y de Seguridad Interior</t>
  </si>
  <si>
    <t>Protección Civil y Seguridad Pública</t>
  </si>
  <si>
    <t>Otros Servicios Generales</t>
  </si>
  <si>
    <t>UTIM</t>
  </si>
  <si>
    <t>Desarrollo Social</t>
  </si>
  <si>
    <t>Protección Ambiental</t>
  </si>
  <si>
    <t>Servicios Públicos y Medio Ambiente</t>
  </si>
  <si>
    <t>Vivienda y Servicios a la Comunidad</t>
  </si>
  <si>
    <t>Obras Públicas y Desarrollo Urbano</t>
  </si>
  <si>
    <t>Salud</t>
  </si>
  <si>
    <t>Recreación, Cultura y Otras Manifestaciones Sociales</t>
  </si>
  <si>
    <t>INMUDE e IMAC</t>
  </si>
  <si>
    <t>Educación</t>
  </si>
  <si>
    <t>Protección Social</t>
  </si>
  <si>
    <t>Desarrollo Social, Juventud y Mujer</t>
  </si>
  <si>
    <t>Desarrollo Económico</t>
  </si>
  <si>
    <t>Asuntos Económicos, Comerciales y Laborales en General</t>
  </si>
  <si>
    <t>Fomento</t>
  </si>
  <si>
    <t>Agropecuaria, Silvicultura, Pesca y Caza</t>
  </si>
  <si>
    <t>Desarrollo Rural</t>
  </si>
  <si>
    <t>Comunicaciones</t>
  </si>
  <si>
    <t>Comunicación Social</t>
  </si>
  <si>
    <t>Turismo</t>
  </si>
  <si>
    <t>II.GASTO ETIQUETADO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</si>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</sst>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43" fontId="8" fillId="0" borderId="4" xfId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43" fontId="4" fillId="0" borderId="4" xfId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9" xfId="0" applyFont="1" applyBorder="1"/>
    <xf numFmtId="0" fontId="5" fillId="0" borderId="10" xfId="0" applyFont="1" applyBorder="1" applyAlignment="1">
      <alignment horizontal="right" vertical="center"/>
    </xf>
    <xf numFmtId="4" fontId="5" fillId="0" borderId="1" xfId="0" applyNumberFormat="1" applyFont="1" applyFill="1" applyBorder="1" applyAlignment="1">
      <alignment vertical="center"/>
    </xf>
    <xf numFmtId="4" fontId="2" fillId="0" borderId="0" xfId="0" applyNumberFormat="1" applyFont="1"/>
    <xf numFmtId="0" fontId="2" fillId="0" borderId="0" xfId="0" applyFont="1" applyBorder="1"/>
    <xf numFmtId="0" fontId="5" fillId="0" borderId="0" xfId="0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4">
    <cellStyle name="Millares" xfId="1" builtinId="3"/>
    <cellStyle name="Millares 10" xfId="2"/>
    <cellStyle name="Normal" xfId="0" builtinId="0"/>
    <cellStyle name="Normal 2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857250</xdr:colOff>
      <xdr:row>0</xdr:row>
      <xdr:rowOff>0</xdr:rowOff>
    </xdr:from>
    <xdr:to>
      <xdr:col>1</xdr:col>
      <xdr:colOff>1857375</xdr:colOff>
      <xdr:row>5</xdr:row>
      <xdr:rowOff>57150</xdr:rowOff>
    </xdr:to>
    <xdr:pic>
      <xdr:nvPicPr>
        <xdr:cNvPr id="2" name="1 Imagen" descr="C:\Users\ca_jjenriquez\Desktop\LOGO\Logo Gobierno Municipal 2601-2019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0"/>
          <a:ext cx="10001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800100</xdr:colOff>
      <xdr:row>0</xdr:row>
      <xdr:rowOff>0</xdr:rowOff>
    </xdr:from>
    <xdr:to>
      <xdr:col>7</xdr:col>
      <xdr:colOff>666750</xdr:colOff>
      <xdr:row>5</xdr:row>
      <xdr:rowOff>104775</xdr:rowOff>
    </xdr:to>
    <xdr:pic>
      <xdr:nvPicPr>
        <xdr:cNvPr id="3" name="Picture 2" descr="C:\Users\pyp_mpamaro\AppData\Local\Microsoft\Windows\Temporary Internet Files\Content.Outlook\HOQ064IW\CONCEPTO DE DURANG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0"/>
          <a:ext cx="1962150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914400</xdr:colOff>
      <xdr:row>41</xdr:row>
      <xdr:rowOff>0</xdr:rowOff>
    </xdr:from>
    <xdr:to>
      <xdr:col>1</xdr:col>
      <xdr:colOff>914400</xdr:colOff>
      <xdr:row>78</xdr:row>
      <xdr:rowOff>85725</xdr:rowOff>
    </xdr:to>
    <xdr:pic>
      <xdr:nvPicPr>
        <xdr:cNvPr id="6" name="3 Imagen" descr="C:\Users\ca_jjenriquez\Desktop\LOGO\Logo Gobierno Municipal 2601-2019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7658100"/>
          <a:ext cx="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41</xdr:row>
      <xdr:rowOff>1</xdr:rowOff>
    </xdr:from>
    <xdr:to>
      <xdr:col>1</xdr:col>
      <xdr:colOff>2971800</xdr:colOff>
      <xdr:row>46</xdr:row>
      <xdr:rowOff>152401</xdr:rowOff>
    </xdr:to>
    <xdr:sp macro="" textlink="">
      <xdr:nvSpPr>
        <xdr:cNvPr id="7" name="6 CuadroTexto"/>
        <xdr:cNvSpPr txBox="1"/>
      </xdr:nvSpPr>
      <xdr:spPr>
        <a:xfrm>
          <a:off x="200025" y="7658101"/>
          <a:ext cx="2962275" cy="1104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 Black" pitchFamily="34" charset="0"/>
            </a:rPr>
            <a:t>PRESIDENTE</a:t>
          </a:r>
          <a:r>
            <a:rPr lang="es-MX" sz="1000" baseline="0">
              <a:latin typeface="Arial Black" pitchFamily="34" charset="0"/>
            </a:rPr>
            <a:t> MUNICIPAL</a:t>
          </a: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r>
            <a:rPr lang="es-MX" sz="1000" baseline="0">
              <a:latin typeface="Arial Black" pitchFamily="34" charset="0"/>
            </a:rPr>
            <a:t>DR. JOSÉ RAMÓN ENRÍQUEZ HERRERA</a:t>
          </a:r>
          <a:endParaRPr lang="es-MX" sz="1000">
            <a:latin typeface="Arial Black" pitchFamily="34" charset="0"/>
          </a:endParaRPr>
        </a:p>
      </xdr:txBody>
    </xdr:sp>
    <xdr:clientData/>
  </xdr:twoCellAnchor>
  <xdr:twoCellAnchor>
    <xdr:from>
      <xdr:col>1</xdr:col>
      <xdr:colOff>4010027</xdr:colOff>
      <xdr:row>41</xdr:row>
      <xdr:rowOff>0</xdr:rowOff>
    </xdr:from>
    <xdr:to>
      <xdr:col>4</xdr:col>
      <xdr:colOff>657226</xdr:colOff>
      <xdr:row>46</xdr:row>
      <xdr:rowOff>161925</xdr:rowOff>
    </xdr:to>
    <xdr:sp macro="" textlink="">
      <xdr:nvSpPr>
        <xdr:cNvPr id="8" name="7 CuadroTexto"/>
        <xdr:cNvSpPr txBox="1"/>
      </xdr:nvSpPr>
      <xdr:spPr>
        <a:xfrm>
          <a:off x="4200527" y="7658100"/>
          <a:ext cx="3857624" cy="1114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 Black" pitchFamily="34" charset="0"/>
            </a:rPr>
            <a:t>DIRECTOR</a:t>
          </a:r>
          <a:r>
            <a:rPr lang="es-MX" sz="1000" baseline="0">
              <a:latin typeface="Arial Black" pitchFamily="34" charset="0"/>
            </a:rPr>
            <a:t> MUNICIPAL DE ADMINISTRACIÓN Y FINANZAS</a:t>
          </a: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endParaRPr lang="es-MX" sz="1000" baseline="0">
            <a:latin typeface="Arial Black" pitchFamily="34" charset="0"/>
          </a:endParaRPr>
        </a:p>
        <a:p>
          <a:pPr algn="ctr"/>
          <a:r>
            <a:rPr lang="es-MX" sz="1000" baseline="0">
              <a:latin typeface="Arial Black" pitchFamily="34" charset="0"/>
            </a:rPr>
            <a:t>C.P. FELIPE DE JESÚS PEREDA AGUILAR</a:t>
          </a:r>
        </a:p>
        <a:p>
          <a:endParaRPr lang="es-MX" sz="1000"/>
        </a:p>
      </xdr:txBody>
    </xdr:sp>
    <xdr:clientData/>
  </xdr:twoCellAnchor>
  <xdr:twoCellAnchor>
    <xdr:from>
      <xdr:col>5</xdr:col>
      <xdr:colOff>171450</xdr:colOff>
      <xdr:row>41</xdr:row>
      <xdr:rowOff>0</xdr:rowOff>
    </xdr:from>
    <xdr:to>
      <xdr:col>7</xdr:col>
      <xdr:colOff>914399</xdr:colOff>
      <xdr:row>46</xdr:row>
      <xdr:rowOff>152399</xdr:rowOff>
    </xdr:to>
    <xdr:sp macro="" textlink="">
      <xdr:nvSpPr>
        <xdr:cNvPr id="9" name="8 CuadroTexto"/>
        <xdr:cNvSpPr txBox="1"/>
      </xdr:nvSpPr>
      <xdr:spPr>
        <a:xfrm>
          <a:off x="8734425" y="7658100"/>
          <a:ext cx="2838449" cy="11048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 Black" pitchFamily="34" charset="0"/>
            </a:rPr>
            <a:t>SÍNDICO MUNICIPAL</a:t>
          </a:r>
        </a:p>
        <a:p>
          <a:pPr algn="ctr"/>
          <a:endParaRPr lang="es-MX" sz="1000">
            <a:latin typeface="Arial Black" pitchFamily="34" charset="0"/>
          </a:endParaRPr>
        </a:p>
        <a:p>
          <a:pPr algn="ctr"/>
          <a:endParaRPr lang="es-MX" sz="1000">
            <a:latin typeface="Arial Black" pitchFamily="34" charset="0"/>
          </a:endParaRPr>
        </a:p>
        <a:p>
          <a:pPr algn="ctr"/>
          <a:endParaRPr lang="es-MX" sz="1000">
            <a:latin typeface="Arial Black" pitchFamily="34" charset="0"/>
          </a:endParaRPr>
        </a:p>
        <a:p>
          <a:pPr algn="ctr"/>
          <a:r>
            <a:rPr lang="es-MX" sz="1000">
              <a:latin typeface="Arial Black" pitchFamily="34" charset="0"/>
            </a:rPr>
            <a:t>M.A.P. LUZ MARÍA GARIBAY</a:t>
          </a:r>
          <a:r>
            <a:rPr lang="es-MX" sz="1000" baseline="0">
              <a:latin typeface="Arial Black" pitchFamily="34" charset="0"/>
            </a:rPr>
            <a:t> AVITIA</a:t>
          </a:r>
          <a:endParaRPr lang="es-MX" sz="1000">
            <a:latin typeface="Arial Black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F%20Oficio%20AEGF14802019/II.8/6b.-%20Estado%20Analitico%20del%20Ejercicio%20del%20Presupuesto%20de%20Egresos%20Detallado%20(Clasificaci&#243;n%20Administrativa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zo"/>
      <sheetName val="Junio"/>
      <sheetName val="Septiembre"/>
      <sheetName val="Diciembre "/>
      <sheetName val="Diciembre  (2)"/>
    </sheetNames>
    <sheetDataSet>
      <sheetData sheetId="0">
        <row r="10">
          <cell r="B10">
            <v>47979650.930000007</v>
          </cell>
        </row>
        <row r="11">
          <cell r="B11">
            <v>5669876.8300000001</v>
          </cell>
        </row>
        <row r="13">
          <cell r="B13">
            <v>28385487.640000001</v>
          </cell>
        </row>
        <row r="14">
          <cell r="B14">
            <v>27088905.919999998</v>
          </cell>
        </row>
        <row r="15">
          <cell r="B15">
            <v>41938611.100000001</v>
          </cell>
        </row>
        <row r="16">
          <cell r="B16">
            <v>84165171.489999995</v>
          </cell>
        </row>
        <row r="18">
          <cell r="B18">
            <v>37102489.93</v>
          </cell>
        </row>
        <row r="19">
          <cell r="B19">
            <v>33128713.109999999</v>
          </cell>
        </row>
        <row r="20">
          <cell r="B20">
            <v>16482543.59</v>
          </cell>
        </row>
        <row r="21">
          <cell r="B21">
            <v>14301987.59</v>
          </cell>
        </row>
        <row r="22">
          <cell r="B22">
            <v>12915917.83</v>
          </cell>
        </row>
        <row r="23">
          <cell r="B23">
            <v>94099970.99000001</v>
          </cell>
        </row>
        <row r="25">
          <cell r="B25">
            <v>282344446.37</v>
          </cell>
        </row>
        <row r="26">
          <cell r="B26">
            <v>587622199.97000003</v>
          </cell>
        </row>
        <row r="27">
          <cell r="B27">
            <v>117765955.55000001</v>
          </cell>
        </row>
        <row r="28">
          <cell r="B28">
            <v>42142304.389999986</v>
          </cell>
        </row>
        <row r="29">
          <cell r="B29">
            <v>8386668.2848000005</v>
          </cell>
        </row>
        <row r="30">
          <cell r="B30">
            <v>7176289.5099999998</v>
          </cell>
        </row>
        <row r="31">
          <cell r="B31">
            <v>8703864.9066666663</v>
          </cell>
        </row>
        <row r="32">
          <cell r="B32">
            <v>3252558.07</v>
          </cell>
        </row>
        <row r="33">
          <cell r="B33">
            <v>6800448.4100000001</v>
          </cell>
        </row>
        <row r="34">
          <cell r="B34">
            <v>16744593.6</v>
          </cell>
        </row>
        <row r="35">
          <cell r="B35">
            <v>13579107.859999999</v>
          </cell>
        </row>
        <row r="40">
          <cell r="B40">
            <v>101585632.29000001</v>
          </cell>
        </row>
        <row r="41">
          <cell r="B41">
            <v>37790886.799999997</v>
          </cell>
        </row>
        <row r="42">
          <cell r="B42">
            <v>80317277.659999996</v>
          </cell>
        </row>
        <row r="43">
          <cell r="B43">
            <v>283954526.62</v>
          </cell>
        </row>
      </sheetData>
      <sheetData sheetId="1">
        <row r="10">
          <cell r="B10">
            <v>47979650.930000007</v>
          </cell>
          <cell r="D10">
            <v>48301902.939999998</v>
          </cell>
          <cell r="E10">
            <v>24328343.280000001</v>
          </cell>
          <cell r="F10">
            <v>24156991.100000001</v>
          </cell>
          <cell r="G10">
            <v>23973559.659999996</v>
          </cell>
        </row>
        <row r="11">
          <cell r="D11">
            <v>5992128.6699999999</v>
          </cell>
          <cell r="E11">
            <v>2415923.62</v>
          </cell>
          <cell r="F11">
            <v>2371836.5200000005</v>
          </cell>
          <cell r="G11">
            <v>3576205.05</v>
          </cell>
        </row>
        <row r="12">
          <cell r="B12">
            <v>8335830.2300000004</v>
          </cell>
          <cell r="D12">
            <v>8658082.0700000003</v>
          </cell>
          <cell r="E12">
            <v>4666833.57</v>
          </cell>
          <cell r="F12">
            <v>4585737.4000000013</v>
          </cell>
          <cell r="G12">
            <v>3991248.5</v>
          </cell>
        </row>
        <row r="13">
          <cell r="D13">
            <v>28707739.48</v>
          </cell>
          <cell r="E13">
            <v>14691297.85</v>
          </cell>
          <cell r="F13">
            <v>14261118.310000002</v>
          </cell>
          <cell r="G13">
            <v>14016441.630000001</v>
          </cell>
        </row>
        <row r="14">
          <cell r="D14">
            <v>27411157.760000002</v>
          </cell>
          <cell r="E14">
            <v>13263177.060000001</v>
          </cell>
          <cell r="F14">
            <v>13471956.860000001</v>
          </cell>
          <cell r="G14">
            <v>14147980.700000001</v>
          </cell>
        </row>
        <row r="15">
          <cell r="D15">
            <v>42260862.939999998</v>
          </cell>
          <cell r="E15">
            <v>21145148.359999999</v>
          </cell>
          <cell r="F15">
            <v>20417222.02</v>
          </cell>
          <cell r="G15">
            <v>21115714.579999998</v>
          </cell>
        </row>
        <row r="16">
          <cell r="D16">
            <v>84487423.329999998</v>
          </cell>
          <cell r="E16">
            <v>33892829.140000001</v>
          </cell>
          <cell r="F16">
            <v>32043555.420000009</v>
          </cell>
          <cell r="G16">
            <v>50594594.189999998</v>
          </cell>
        </row>
        <row r="17">
          <cell r="B17">
            <v>12247720.57</v>
          </cell>
          <cell r="D17">
            <v>12569972.41</v>
          </cell>
          <cell r="E17">
            <v>4615871.82</v>
          </cell>
          <cell r="F17">
            <v>4579785.43</v>
          </cell>
          <cell r="G17">
            <v>7954100.5899999999</v>
          </cell>
        </row>
        <row r="18">
          <cell r="D18">
            <v>37424741.770000003</v>
          </cell>
          <cell r="E18">
            <v>16755733.27</v>
          </cell>
          <cell r="F18">
            <v>15742930.370000003</v>
          </cell>
          <cell r="G18">
            <v>20669008.500000004</v>
          </cell>
        </row>
        <row r="19">
          <cell r="D19">
            <v>33450964.949999999</v>
          </cell>
          <cell r="E19">
            <v>18256296.640000001</v>
          </cell>
          <cell r="F19">
            <v>16221199.940000005</v>
          </cell>
          <cell r="G19">
            <v>15194668.309999999</v>
          </cell>
        </row>
        <row r="20">
          <cell r="D20">
            <v>13925767.73</v>
          </cell>
          <cell r="E20">
            <v>5993935.7800000003</v>
          </cell>
          <cell r="F20">
            <v>5599696.5300000003</v>
          </cell>
          <cell r="G20">
            <v>7931831.9500000002</v>
          </cell>
        </row>
        <row r="21">
          <cell r="D21">
            <v>14624239.43</v>
          </cell>
          <cell r="E21">
            <v>12466729.58</v>
          </cell>
          <cell r="F21">
            <v>12421809.66</v>
          </cell>
          <cell r="G21">
            <v>2157509.8499999996</v>
          </cell>
        </row>
        <row r="22">
          <cell r="D22">
            <v>12482669.67</v>
          </cell>
          <cell r="E22">
            <v>6145422.6900000004</v>
          </cell>
          <cell r="F22">
            <v>5270552.7300000004</v>
          </cell>
          <cell r="G22">
            <v>6337246.9799999995</v>
          </cell>
        </row>
        <row r="23">
          <cell r="D23">
            <v>80662160.019999996</v>
          </cell>
          <cell r="E23">
            <v>21964972.969999999</v>
          </cell>
          <cell r="F23">
            <v>21385387.800000001</v>
          </cell>
          <cell r="G23">
            <v>58697187.049999997</v>
          </cell>
        </row>
        <row r="24">
          <cell r="B24">
            <v>14946361.960000001</v>
          </cell>
          <cell r="D24">
            <v>15268613.800000001</v>
          </cell>
          <cell r="E24">
            <v>7654376.4299999997</v>
          </cell>
          <cell r="F24">
            <v>7501523.6800000044</v>
          </cell>
          <cell r="G24">
            <v>7614237.370000001</v>
          </cell>
        </row>
        <row r="25">
          <cell r="D25">
            <v>244875811.41</v>
          </cell>
          <cell r="E25">
            <v>134340925.77000001</v>
          </cell>
          <cell r="F25">
            <v>129875851.06</v>
          </cell>
          <cell r="G25">
            <v>110534885.63999999</v>
          </cell>
        </row>
        <row r="26">
          <cell r="D26">
            <v>626125211.88</v>
          </cell>
          <cell r="E26">
            <v>303691170.08999997</v>
          </cell>
          <cell r="F26">
            <v>332130061.34999996</v>
          </cell>
          <cell r="G26">
            <v>322434041.79000002</v>
          </cell>
        </row>
        <row r="27">
          <cell r="D27">
            <v>185066142.52000001</v>
          </cell>
          <cell r="E27">
            <v>157610366.03</v>
          </cell>
          <cell r="F27">
            <v>117286704.64</v>
          </cell>
          <cell r="G27">
            <v>27455776.49000001</v>
          </cell>
        </row>
        <row r="28">
          <cell r="D28">
            <v>44239264.230000019</v>
          </cell>
          <cell r="E28">
            <v>15582812.789999992</v>
          </cell>
          <cell r="F28">
            <v>11463175.50999999</v>
          </cell>
          <cell r="G28">
            <v>28656451.440000027</v>
          </cell>
        </row>
        <row r="29">
          <cell r="D29">
            <v>8708920.1199999992</v>
          </cell>
          <cell r="E29">
            <v>3751026.65</v>
          </cell>
          <cell r="F29">
            <v>3692614.9000000008</v>
          </cell>
          <cell r="G29">
            <v>4957893.4699999988</v>
          </cell>
        </row>
        <row r="30">
          <cell r="D30">
            <v>7498541.3499999996</v>
          </cell>
          <cell r="E30">
            <v>3911994.25</v>
          </cell>
          <cell r="F30">
            <v>3768672.25</v>
          </cell>
          <cell r="G30">
            <v>3586547.0999999996</v>
          </cell>
        </row>
        <row r="31">
          <cell r="D31">
            <v>9026116.7400000002</v>
          </cell>
          <cell r="E31">
            <v>3790554.93</v>
          </cell>
          <cell r="F31">
            <v>3700996.1699999995</v>
          </cell>
          <cell r="G31">
            <v>5235561.8100000005</v>
          </cell>
        </row>
        <row r="32">
          <cell r="D32">
            <v>3574809.91</v>
          </cell>
          <cell r="E32">
            <v>1321718.23</v>
          </cell>
          <cell r="F32">
            <v>1266861.1399999999</v>
          </cell>
          <cell r="G32">
            <v>2253091.6800000002</v>
          </cell>
        </row>
        <row r="33">
          <cell r="D33">
            <v>7122700.25</v>
          </cell>
          <cell r="E33">
            <v>2662484.65</v>
          </cell>
          <cell r="F33">
            <v>2528624.08</v>
          </cell>
          <cell r="G33">
            <v>4460215.5999999996</v>
          </cell>
        </row>
        <row r="34">
          <cell r="D34">
            <v>17066845.440000001</v>
          </cell>
          <cell r="E34">
            <v>8296756.6200000001</v>
          </cell>
          <cell r="F34">
            <v>8148990.799999997</v>
          </cell>
          <cell r="G34">
            <v>8770088.8200000003</v>
          </cell>
        </row>
        <row r="35">
          <cell r="D35">
            <v>13901359.699999999</v>
          </cell>
          <cell r="E35">
            <v>6648361.6900000004</v>
          </cell>
          <cell r="F35">
            <v>6467650.9500000011</v>
          </cell>
          <cell r="G35">
            <v>7252998.0099999988</v>
          </cell>
        </row>
        <row r="37">
          <cell r="E37">
            <v>2879027.7</v>
          </cell>
          <cell r="F37">
            <v>2879027.7</v>
          </cell>
          <cell r="G37">
            <v>0</v>
          </cell>
        </row>
        <row r="38">
          <cell r="G38">
            <v>0</v>
          </cell>
        </row>
        <row r="39">
          <cell r="B39">
            <v>0</v>
          </cell>
          <cell r="D39">
            <v>755500</v>
          </cell>
          <cell r="E39">
            <v>755500</v>
          </cell>
          <cell r="F39">
            <v>755500</v>
          </cell>
          <cell r="G39">
            <v>0</v>
          </cell>
        </row>
        <row r="40">
          <cell r="D40">
            <v>139376519.09</v>
          </cell>
          <cell r="E40">
            <v>57649166.32</v>
          </cell>
          <cell r="F40">
            <v>57649166.32</v>
          </cell>
          <cell r="G40">
            <v>81727352.770000011</v>
          </cell>
        </row>
        <row r="41">
          <cell r="D41">
            <v>37790886.799999997</v>
          </cell>
          <cell r="E41">
            <v>87383.42</v>
          </cell>
          <cell r="F41">
            <v>87383.42</v>
          </cell>
          <cell r="G41">
            <v>37703503.379999995</v>
          </cell>
        </row>
        <row r="42">
          <cell r="D42">
            <v>80317277.659999996</v>
          </cell>
          <cell r="E42">
            <v>13263333.199999999</v>
          </cell>
          <cell r="F42">
            <v>13263333.199999999</v>
          </cell>
          <cell r="G42">
            <v>67053944.459999993</v>
          </cell>
        </row>
        <row r="43">
          <cell r="D43">
            <v>283954526.62</v>
          </cell>
          <cell r="E43">
            <v>133022314.78</v>
          </cell>
          <cell r="F43">
            <v>133022314.78</v>
          </cell>
          <cell r="G43">
            <v>150932211.84</v>
          </cell>
        </row>
      </sheetData>
      <sheetData sheetId="2">
        <row r="10">
          <cell r="E10">
            <v>37172002.380000003</v>
          </cell>
        </row>
      </sheetData>
      <sheetData sheetId="3">
        <row r="10">
          <cell r="D10">
            <v>55499531.18</v>
          </cell>
        </row>
        <row r="38">
          <cell r="D38">
            <v>0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tabSelected="1" zoomScaleNormal="100" workbookViewId="0"/>
  </sheetViews>
  <sheetFormatPr baseColWidth="10" defaultRowHeight="14.25" x14ac:dyDescent="0.2"/>
  <cols>
    <col min="1" max="1" width="2.85546875" style="1" customWidth="1"/>
    <col min="2" max="2" width="75.28515625" style="1" customWidth="1"/>
    <col min="3" max="3" width="17.140625" style="1" customWidth="1"/>
    <col min="4" max="4" width="15.7109375" style="1" customWidth="1"/>
    <col min="5" max="5" width="17.42578125" style="1" customWidth="1"/>
    <col min="6" max="8" width="15.7109375" style="1" customWidth="1"/>
    <col min="9" max="9" width="0" style="2" hidden="1" customWidth="1"/>
    <col min="10" max="10" width="0" style="1" hidden="1" customWidth="1"/>
    <col min="11" max="16384" width="11.42578125" style="1"/>
  </cols>
  <sheetData>
    <row r="1" spans="1:9" ht="18" customHeight="1" x14ac:dyDescent="0.2">
      <c r="B1" s="34" t="s">
        <v>0</v>
      </c>
      <c r="C1" s="34"/>
      <c r="D1" s="34"/>
      <c r="E1" s="34"/>
      <c r="F1" s="34"/>
      <c r="G1" s="34"/>
      <c r="H1" s="34"/>
    </row>
    <row r="2" spans="1:9" ht="18" customHeight="1" x14ac:dyDescent="0.2">
      <c r="B2" s="34" t="s">
        <v>1</v>
      </c>
      <c r="C2" s="34"/>
      <c r="D2" s="34"/>
      <c r="E2" s="34"/>
      <c r="F2" s="34"/>
      <c r="G2" s="34"/>
      <c r="H2" s="34"/>
    </row>
    <row r="3" spans="1:9" ht="18" customHeight="1" x14ac:dyDescent="0.2">
      <c r="B3" s="34" t="s">
        <v>2</v>
      </c>
      <c r="C3" s="34"/>
      <c r="D3" s="34"/>
      <c r="E3" s="34"/>
      <c r="F3" s="34"/>
      <c r="G3" s="34"/>
      <c r="H3" s="34"/>
    </row>
    <row r="4" spans="1:9" ht="15" x14ac:dyDescent="0.2">
      <c r="B4" s="34" t="s">
        <v>3</v>
      </c>
      <c r="C4" s="34"/>
      <c r="D4" s="34"/>
      <c r="E4" s="34"/>
      <c r="F4" s="34"/>
      <c r="G4" s="34"/>
      <c r="H4" s="34"/>
    </row>
    <row r="5" spans="1:9" ht="6" customHeight="1" x14ac:dyDescent="0.2">
      <c r="B5" s="3"/>
      <c r="C5" s="3"/>
      <c r="D5" s="3"/>
      <c r="E5" s="3"/>
      <c r="F5" s="3"/>
      <c r="G5" s="3"/>
      <c r="H5" s="3"/>
    </row>
    <row r="6" spans="1:9" ht="15" customHeight="1" x14ac:dyDescent="0.2">
      <c r="A6" s="35" t="s">
        <v>4</v>
      </c>
      <c r="B6" s="35"/>
      <c r="C6" s="35" t="s">
        <v>5</v>
      </c>
      <c r="D6" s="4" t="s">
        <v>6</v>
      </c>
      <c r="E6" s="35" t="s">
        <v>7</v>
      </c>
      <c r="F6" s="35" t="s">
        <v>8</v>
      </c>
      <c r="G6" s="35" t="s">
        <v>9</v>
      </c>
      <c r="H6" s="35" t="s">
        <v>10</v>
      </c>
    </row>
    <row r="7" spans="1:9" x14ac:dyDescent="0.2">
      <c r="A7" s="35"/>
      <c r="B7" s="35"/>
      <c r="C7" s="35"/>
      <c r="D7" s="5" t="s">
        <v>11</v>
      </c>
      <c r="E7" s="35"/>
      <c r="F7" s="35"/>
      <c r="G7" s="35"/>
      <c r="H7" s="35"/>
    </row>
    <row r="8" spans="1:9" s="10" customFormat="1" ht="14.25" customHeight="1" x14ac:dyDescent="0.25">
      <c r="A8" s="6" t="s">
        <v>12</v>
      </c>
      <c r="B8" s="7"/>
      <c r="C8" s="8"/>
      <c r="D8" s="8"/>
      <c r="E8" s="8"/>
      <c r="F8" s="8"/>
      <c r="G8" s="8"/>
      <c r="H8" s="8"/>
      <c r="I8" s="9"/>
    </row>
    <row r="9" spans="1:9" s="10" customFormat="1" ht="15" customHeight="1" x14ac:dyDescent="0.25">
      <c r="A9" s="11" t="s">
        <v>13</v>
      </c>
      <c r="B9" s="12"/>
      <c r="C9" s="13"/>
      <c r="D9" s="14"/>
      <c r="E9" s="13"/>
      <c r="F9" s="13"/>
      <c r="G9" s="15"/>
      <c r="H9" s="15"/>
      <c r="I9" s="9"/>
    </row>
    <row r="10" spans="1:9" s="10" customFormat="1" ht="15" customHeight="1" x14ac:dyDescent="0.25">
      <c r="A10" s="16"/>
      <c r="B10" s="12" t="s">
        <v>14</v>
      </c>
      <c r="C10" s="17">
        <f>[1]Junio!$B$10</f>
        <v>47979650.930000007</v>
      </c>
      <c r="D10" s="17">
        <f>E10-C10</f>
        <v>322252.00999999046</v>
      </c>
      <c r="E10" s="17">
        <f>[1]Junio!$D$10</f>
        <v>48301902.939999998</v>
      </c>
      <c r="F10" s="17">
        <f>[1]Junio!$E$10</f>
        <v>24328343.280000001</v>
      </c>
      <c r="G10" s="17">
        <f>[1]Junio!$F$10</f>
        <v>24156991.100000001</v>
      </c>
      <c r="H10" s="17">
        <f>[1]Junio!$G$10</f>
        <v>23973559.659999996</v>
      </c>
      <c r="I10" s="9" t="s">
        <v>15</v>
      </c>
    </row>
    <row r="11" spans="1:9" s="10" customFormat="1" ht="15" customHeight="1" x14ac:dyDescent="0.25">
      <c r="A11" s="16"/>
      <c r="B11" s="12" t="s">
        <v>16</v>
      </c>
      <c r="C11" s="18">
        <f>[1]Junio!$B$12+[1]Junio!$B$17+[1]Junio!$B$24</f>
        <v>35529912.760000005</v>
      </c>
      <c r="D11" s="17">
        <f t="shared" ref="D11:D38" si="0">E11-C11</f>
        <v>966755.51999999583</v>
      </c>
      <c r="E11" s="17">
        <f>[1]Junio!$D$12+[1]Junio!$D$17+[1]Junio!$D$24</f>
        <v>36496668.280000001</v>
      </c>
      <c r="F11" s="17">
        <f>[1]Junio!$E$12+[1]Junio!$E$17+[1]Junio!$E$24</f>
        <v>16937081.82</v>
      </c>
      <c r="G11" s="17">
        <f>[1]Junio!$F$12+[1]Junio!$F$17+[1]Junio!$F$24</f>
        <v>16667046.510000005</v>
      </c>
      <c r="H11" s="17">
        <f>[1]Junio!$G$12+[1]Junio!$G$17+[1]Junio!$G$24</f>
        <v>19559586.460000001</v>
      </c>
      <c r="I11" s="9" t="s">
        <v>17</v>
      </c>
    </row>
    <row r="12" spans="1:9" s="10" customFormat="1" ht="15" customHeight="1" x14ac:dyDescent="0.25">
      <c r="A12" s="16"/>
      <c r="B12" s="12" t="s">
        <v>18</v>
      </c>
      <c r="C12" s="18">
        <f>[1]Marzo!$B$13+[1]Marzo!$B$23+[1]Marzo!$B$11</f>
        <v>128155335.46000001</v>
      </c>
      <c r="D12" s="17">
        <f t="shared" si="0"/>
        <v>-12793307.290000007</v>
      </c>
      <c r="E12" s="18">
        <f>[1]Junio!$D$13+[1]Junio!$D$23+[1]Junio!$D$11</f>
        <v>115362028.17</v>
      </c>
      <c r="F12" s="18">
        <f>[1]Junio!$E$13+[1]Junio!$E$23+[1]Junio!$E$11</f>
        <v>39072194.439999998</v>
      </c>
      <c r="G12" s="18">
        <f>[1]Junio!$F$13+[1]Junio!$F$23+[1]Junio!$F$11</f>
        <v>38018342.630000003</v>
      </c>
      <c r="H12" s="18">
        <f>[1]Junio!$G$13+[1]Junio!$G$23+[1]Junio!$G$11</f>
        <v>76289833.729999989</v>
      </c>
      <c r="I12" s="9" t="s">
        <v>19</v>
      </c>
    </row>
    <row r="13" spans="1:9" s="10" customFormat="1" ht="15" customHeight="1" x14ac:dyDescent="0.25">
      <c r="A13" s="16"/>
      <c r="B13" s="12" t="s">
        <v>20</v>
      </c>
      <c r="C13" s="18">
        <f>[1]Marzo!$B$26</f>
        <v>587622199.97000003</v>
      </c>
      <c r="D13" s="17">
        <f t="shared" si="0"/>
        <v>38503011.909999967</v>
      </c>
      <c r="E13" s="18">
        <f>[1]Junio!$D$26</f>
        <v>626125211.88</v>
      </c>
      <c r="F13" s="18">
        <f>[1]Junio!$E$26</f>
        <v>303691170.08999997</v>
      </c>
      <c r="G13" s="18">
        <f>[1]Junio!$F$26</f>
        <v>332130061.34999996</v>
      </c>
      <c r="H13" s="18">
        <f>[1]Junio!$G$26</f>
        <v>322434041.79000002</v>
      </c>
      <c r="I13" s="9" t="s">
        <v>21</v>
      </c>
    </row>
    <row r="14" spans="1:9" s="10" customFormat="1" ht="15" customHeight="1" x14ac:dyDescent="0.25">
      <c r="A14" s="16"/>
      <c r="B14" s="12" t="s">
        <v>22</v>
      </c>
      <c r="C14" s="18">
        <f>[1]Marzo!$B$15+[1]Marzo!$B$28</f>
        <v>84080915.48999998</v>
      </c>
      <c r="D14" s="17">
        <f t="shared" si="0"/>
        <v>2419211.680000037</v>
      </c>
      <c r="E14" s="18">
        <f>[1]Junio!$D$15+[1]Junio!$D$28</f>
        <v>86500127.170000017</v>
      </c>
      <c r="F14" s="18">
        <f>[1]Junio!$E$15+[1]Junio!$E$28</f>
        <v>36727961.149999991</v>
      </c>
      <c r="G14" s="18">
        <f>[1]Junio!$F$15+[1]Junio!$F$28</f>
        <v>31880397.52999999</v>
      </c>
      <c r="H14" s="18">
        <f>[1]Junio!$G$15+[1]Junio!$G$28</f>
        <v>49772166.020000026</v>
      </c>
      <c r="I14" s="9" t="s">
        <v>23</v>
      </c>
    </row>
    <row r="15" spans="1:9" s="10" customFormat="1" ht="15" customHeight="1" x14ac:dyDescent="0.25">
      <c r="A15" s="16"/>
      <c r="B15" s="12" t="s">
        <v>24</v>
      </c>
      <c r="C15" s="18">
        <f>[1]Marzo!$B$32</f>
        <v>3252558.07</v>
      </c>
      <c r="D15" s="17">
        <f t="shared" si="0"/>
        <v>322251.84000000032</v>
      </c>
      <c r="E15" s="18">
        <f>[1]Junio!$D$32</f>
        <v>3574809.91</v>
      </c>
      <c r="F15" s="18">
        <f>[1]Junio!$E$32</f>
        <v>1321718.23</v>
      </c>
      <c r="G15" s="18">
        <f>[1]Junio!$F$32</f>
        <v>1266861.1399999999</v>
      </c>
      <c r="H15" s="18">
        <f>[1]Junio!$G$32</f>
        <v>2253091.6800000002</v>
      </c>
      <c r="I15" s="9" t="s">
        <v>25</v>
      </c>
    </row>
    <row r="16" spans="1:9" s="10" customFormat="1" ht="15" customHeight="1" x14ac:dyDescent="0.25">
      <c r="A16" s="11" t="s">
        <v>26</v>
      </c>
      <c r="B16" s="12"/>
      <c r="C16" s="19"/>
      <c r="D16" s="17">
        <f t="shared" si="0"/>
        <v>0</v>
      </c>
      <c r="E16" s="19"/>
      <c r="F16" s="19"/>
      <c r="G16" s="20"/>
      <c r="H16" s="20"/>
      <c r="I16" s="9"/>
    </row>
    <row r="17" spans="1:9" s="10" customFormat="1" ht="15" customHeight="1" x14ac:dyDescent="0.25">
      <c r="A17" s="16"/>
      <c r="B17" s="12" t="s">
        <v>27</v>
      </c>
      <c r="C17" s="18">
        <f>[1]Marzo!$B$25+[1]Marzo!$B$35</f>
        <v>295923554.23000002</v>
      </c>
      <c r="D17" s="17">
        <f t="shared" si="0"/>
        <v>-37146383.120000035</v>
      </c>
      <c r="E17" s="18">
        <f>[1]Junio!$D$25+[1]Junio!$D$35</f>
        <v>258777171.10999998</v>
      </c>
      <c r="F17" s="18">
        <f>[1]Junio!$E$25+[1]Junio!$E$35</f>
        <v>140989287.46000001</v>
      </c>
      <c r="G17" s="18">
        <f>[1]Junio!$F$25+[1]Junio!$F$35</f>
        <v>136343502.00999999</v>
      </c>
      <c r="H17" s="18">
        <f>[1]Junio!$G$25+[1]Junio!$G$35</f>
        <v>117787883.64999999</v>
      </c>
      <c r="I17" s="9" t="s">
        <v>28</v>
      </c>
    </row>
    <row r="18" spans="1:9" s="10" customFormat="1" ht="15" customHeight="1" x14ac:dyDescent="0.25">
      <c r="A18" s="16"/>
      <c r="B18" s="12" t="s">
        <v>29</v>
      </c>
      <c r="C18" s="18">
        <f>[1]Marzo!$B$27+[1]Marzo!$B$34</f>
        <v>134510549.15000001</v>
      </c>
      <c r="D18" s="17">
        <f t="shared" si="0"/>
        <v>67622438.810000002</v>
      </c>
      <c r="E18" s="18">
        <f>[1]Junio!$D$27+[1]Junio!$D$34</f>
        <v>202132987.96000001</v>
      </c>
      <c r="F18" s="18">
        <f>[1]Junio!$E$27+[1]Junio!$E$34</f>
        <v>165907122.65000001</v>
      </c>
      <c r="G18" s="18">
        <f>[1]Junio!$F$27+[1]Junio!$F$34</f>
        <v>125435695.44</v>
      </c>
      <c r="H18" s="18">
        <f>[1]Junio!$G$27+[1]Junio!$G$34</f>
        <v>36225865.31000001</v>
      </c>
      <c r="I18" s="9" t="s">
        <v>30</v>
      </c>
    </row>
    <row r="19" spans="1:9" s="10" customFormat="1" ht="15" customHeight="1" x14ac:dyDescent="0.25">
      <c r="A19" s="16"/>
      <c r="B19" s="12" t="s">
        <v>31</v>
      </c>
      <c r="C19" s="18">
        <f>[1]Marzo!$B$16</f>
        <v>84165171.489999995</v>
      </c>
      <c r="D19" s="17">
        <f t="shared" si="0"/>
        <v>322251.84000000358</v>
      </c>
      <c r="E19" s="18">
        <f>[1]Junio!$D$16</f>
        <v>84487423.329999998</v>
      </c>
      <c r="F19" s="18">
        <f>[1]Junio!$E$16</f>
        <v>33892829.140000001</v>
      </c>
      <c r="G19" s="18">
        <f>[1]Junio!$F$16</f>
        <v>32043555.420000009</v>
      </c>
      <c r="H19" s="18">
        <f>[1]Junio!$G$16</f>
        <v>50594594.189999998</v>
      </c>
      <c r="I19" s="9" t="s">
        <v>31</v>
      </c>
    </row>
    <row r="20" spans="1:9" s="10" customFormat="1" ht="15" customHeight="1" x14ac:dyDescent="0.25">
      <c r="A20" s="16"/>
      <c r="B20" s="12" t="s">
        <v>32</v>
      </c>
      <c r="C20" s="18">
        <f>[1]Marzo!$B$18+[1]Marzo!$B$19</f>
        <v>70231203.039999992</v>
      </c>
      <c r="D20" s="17">
        <f t="shared" si="0"/>
        <v>644503.68000000715</v>
      </c>
      <c r="E20" s="18">
        <f>[1]Junio!$D$18+[1]Junio!$D$19</f>
        <v>70875706.719999999</v>
      </c>
      <c r="F20" s="18">
        <f>[1]Junio!$E$18+[1]Junio!$E$19</f>
        <v>35012029.909999996</v>
      </c>
      <c r="G20" s="18">
        <f>[1]Junio!$F$18+[1]Junio!$F$19</f>
        <v>31964130.31000001</v>
      </c>
      <c r="H20" s="18">
        <f>[1]Junio!$G$18+[1]Junio!$G$19</f>
        <v>35863676.810000002</v>
      </c>
      <c r="I20" s="9" t="s">
        <v>33</v>
      </c>
    </row>
    <row r="21" spans="1:9" s="10" customFormat="1" ht="15" customHeight="1" x14ac:dyDescent="0.25">
      <c r="A21" s="16"/>
      <c r="B21" s="12" t="s">
        <v>34</v>
      </c>
      <c r="C21" s="18">
        <f>[1]Marzo!$B$20-C35</f>
        <v>16482543.59</v>
      </c>
      <c r="D21" s="17">
        <f t="shared" si="0"/>
        <v>-2556775.8599999994</v>
      </c>
      <c r="E21" s="18">
        <f>[1]Junio!$D$20</f>
        <v>13925767.73</v>
      </c>
      <c r="F21" s="18">
        <f>[1]Junio!$E$20</f>
        <v>5993935.7800000003</v>
      </c>
      <c r="G21" s="18">
        <f>[1]Junio!$F$20</f>
        <v>5599696.5300000003</v>
      </c>
      <c r="H21" s="18">
        <f>[1]Junio!$G$20</f>
        <v>7931831.9500000002</v>
      </c>
      <c r="I21" s="9" t="s">
        <v>34</v>
      </c>
    </row>
    <row r="22" spans="1:9" s="10" customFormat="1" ht="15" customHeight="1" x14ac:dyDescent="0.25">
      <c r="A22" s="16"/>
      <c r="B22" s="12" t="s">
        <v>35</v>
      </c>
      <c r="C22" s="18">
        <f>[1]Marzo!$B$21+[1]Marzo!$B$30+[1]Marzo!$B$33</f>
        <v>28278725.510000002</v>
      </c>
      <c r="D22" s="17">
        <f t="shared" si="0"/>
        <v>966755.51999999955</v>
      </c>
      <c r="E22" s="18">
        <f>[1]Junio!$D$21+[1]Junio!$D$30+[1]Junio!$D$33</f>
        <v>29245481.030000001</v>
      </c>
      <c r="F22" s="18">
        <f>[1]Junio!$E$21+[1]Junio!$E$30+[1]Junio!$E$33</f>
        <v>19041208.48</v>
      </c>
      <c r="G22" s="18">
        <f>[1]Junio!$F$21+[1]Junio!$F$30+[1]Junio!$F$33</f>
        <v>18719105.990000002</v>
      </c>
      <c r="H22" s="18">
        <f>[1]Junio!$G$21+[1]Junio!$G$30+[1]Junio!$G$33</f>
        <v>10204272.549999999</v>
      </c>
      <c r="I22" s="9" t="s">
        <v>36</v>
      </c>
    </row>
    <row r="23" spans="1:9" s="10" customFormat="1" ht="15" customHeight="1" x14ac:dyDescent="0.25">
      <c r="A23" s="11" t="s">
        <v>37</v>
      </c>
      <c r="B23" s="21"/>
      <c r="C23" s="19"/>
      <c r="D23" s="17">
        <f t="shared" si="0"/>
        <v>0</v>
      </c>
      <c r="E23" s="19"/>
      <c r="F23" s="19"/>
      <c r="G23" s="20"/>
      <c r="H23" s="20"/>
      <c r="I23" s="9"/>
    </row>
    <row r="24" spans="1:9" s="10" customFormat="1" ht="15" customHeight="1" x14ac:dyDescent="0.25">
      <c r="A24" s="16"/>
      <c r="B24" s="22" t="s">
        <v>38</v>
      </c>
      <c r="C24" s="18">
        <f>[1]Marzo!$B$29</f>
        <v>8386668.2848000005</v>
      </c>
      <c r="D24" s="17">
        <f t="shared" si="0"/>
        <v>322251.83519999869</v>
      </c>
      <c r="E24" s="18">
        <f>[1]Junio!$D$29</f>
        <v>8708920.1199999992</v>
      </c>
      <c r="F24" s="18">
        <f>[1]Junio!$E$29</f>
        <v>3751026.65</v>
      </c>
      <c r="G24" s="18">
        <f>[1]Junio!$F$29</f>
        <v>3692614.9000000008</v>
      </c>
      <c r="H24" s="18">
        <f>[1]Junio!$G$29</f>
        <v>4957893.4699999988</v>
      </c>
      <c r="I24" s="9" t="s">
        <v>39</v>
      </c>
    </row>
    <row r="25" spans="1:9" s="10" customFormat="1" ht="15" customHeight="1" x14ac:dyDescent="0.25">
      <c r="A25" s="16"/>
      <c r="B25" s="22" t="s">
        <v>40</v>
      </c>
      <c r="C25" s="18">
        <f>[1]Marzo!$B$22</f>
        <v>12915917.83</v>
      </c>
      <c r="D25" s="17">
        <f t="shared" si="0"/>
        <v>-433248.16000000015</v>
      </c>
      <c r="E25" s="18">
        <f>[1]Junio!$D$22</f>
        <v>12482669.67</v>
      </c>
      <c r="F25" s="18">
        <f>[1]Junio!$E$22</f>
        <v>6145422.6900000004</v>
      </c>
      <c r="G25" s="18">
        <f>[1]Junio!$F$22</f>
        <v>5270552.7300000004</v>
      </c>
      <c r="H25" s="18">
        <f>[1]Junio!$G$22</f>
        <v>6337246.9799999995</v>
      </c>
      <c r="I25" s="9" t="s">
        <v>41</v>
      </c>
    </row>
    <row r="26" spans="1:9" ht="15" customHeight="1" x14ac:dyDescent="0.2">
      <c r="A26" s="23"/>
      <c r="B26" s="22" t="s">
        <v>42</v>
      </c>
      <c r="C26" s="18">
        <f>[1]Marzo!$B$14</f>
        <v>27088905.919999998</v>
      </c>
      <c r="D26" s="17">
        <f t="shared" si="0"/>
        <v>322251.84000000358</v>
      </c>
      <c r="E26" s="18">
        <f>[1]Junio!$D$14</f>
        <v>27411157.760000002</v>
      </c>
      <c r="F26" s="18">
        <f>[1]Junio!$E$14</f>
        <v>13263177.060000001</v>
      </c>
      <c r="G26" s="18">
        <f>[1]Junio!$F$14</f>
        <v>13471956.860000001</v>
      </c>
      <c r="H26" s="18">
        <f>[1]Junio!$G$14</f>
        <v>14147980.700000001</v>
      </c>
      <c r="I26" s="2" t="s">
        <v>43</v>
      </c>
    </row>
    <row r="27" spans="1:9" ht="15" customHeight="1" x14ac:dyDescent="0.2">
      <c r="A27" s="23"/>
      <c r="B27" s="22" t="s">
        <v>44</v>
      </c>
      <c r="C27" s="18">
        <f>[1]Marzo!$B$31</f>
        <v>8703864.9066666663</v>
      </c>
      <c r="D27" s="17">
        <f t="shared" si="0"/>
        <v>322251.83333333395</v>
      </c>
      <c r="E27" s="18">
        <f>[1]Junio!$D$31</f>
        <v>9026116.7400000002</v>
      </c>
      <c r="F27" s="18">
        <f>[1]Junio!$E$31</f>
        <v>3790554.93</v>
      </c>
      <c r="G27" s="18">
        <f>[1]Junio!$F$31</f>
        <v>3700996.1699999995</v>
      </c>
      <c r="H27" s="18">
        <f>[1]Junio!$G$31</f>
        <v>5235561.8100000005</v>
      </c>
      <c r="I27" s="2" t="s">
        <v>44</v>
      </c>
    </row>
    <row r="28" spans="1:9" ht="15" customHeight="1" x14ac:dyDescent="0.2">
      <c r="A28" s="6" t="s">
        <v>45</v>
      </c>
      <c r="B28" s="12"/>
      <c r="C28" s="15"/>
      <c r="D28" s="17">
        <f t="shared" si="0"/>
        <v>0</v>
      </c>
      <c r="E28" s="15"/>
      <c r="F28" s="13"/>
      <c r="G28" s="20"/>
      <c r="H28" s="20"/>
    </row>
    <row r="29" spans="1:9" s="10" customFormat="1" ht="15" customHeight="1" x14ac:dyDescent="0.25">
      <c r="A29" s="11" t="s">
        <v>13</v>
      </c>
      <c r="B29" s="12"/>
      <c r="C29" s="13"/>
      <c r="D29" s="17">
        <f t="shared" si="0"/>
        <v>0</v>
      </c>
      <c r="E29" s="13"/>
      <c r="F29" s="13"/>
      <c r="G29" s="15"/>
      <c r="H29" s="15"/>
      <c r="I29" s="9"/>
    </row>
    <row r="30" spans="1:9" s="10" customFormat="1" ht="15" customHeight="1" x14ac:dyDescent="0.25">
      <c r="A30" s="16"/>
      <c r="B30" s="12" t="s">
        <v>20</v>
      </c>
      <c r="C30" s="18">
        <f>[1]Marzo!$B$41</f>
        <v>37790886.799999997</v>
      </c>
      <c r="D30" s="17">
        <f t="shared" si="0"/>
        <v>0</v>
      </c>
      <c r="E30" s="18">
        <f>[1]Junio!$D$41</f>
        <v>37790886.799999997</v>
      </c>
      <c r="F30" s="18">
        <f>[1]Junio!$E$41</f>
        <v>87383.42</v>
      </c>
      <c r="G30" s="18">
        <f>[1]Junio!$F$41</f>
        <v>87383.42</v>
      </c>
      <c r="H30" s="18">
        <f>[1]Junio!$G$41</f>
        <v>37703503.379999995</v>
      </c>
      <c r="I30" s="24" t="s">
        <v>21</v>
      </c>
    </row>
    <row r="31" spans="1:9" s="10" customFormat="1" ht="15" customHeight="1" x14ac:dyDescent="0.25">
      <c r="A31" s="16"/>
      <c r="B31" s="12" t="s">
        <v>22</v>
      </c>
      <c r="C31" s="18">
        <f>[1]Marzo!$B$43</f>
        <v>283954526.62</v>
      </c>
      <c r="D31" s="17">
        <f t="shared" si="0"/>
        <v>0</v>
      </c>
      <c r="E31" s="18">
        <f>[1]Junio!$D$43</f>
        <v>283954526.62</v>
      </c>
      <c r="F31" s="18">
        <f>[1]Junio!$E$43</f>
        <v>133022314.78</v>
      </c>
      <c r="G31" s="18">
        <f>[1]Junio!$F$43</f>
        <v>133022314.78</v>
      </c>
      <c r="H31" s="18">
        <f>[1]Junio!$G$43</f>
        <v>150932211.84</v>
      </c>
      <c r="I31" s="24" t="s">
        <v>23</v>
      </c>
    </row>
    <row r="32" spans="1:9" s="10" customFormat="1" ht="15" customHeight="1" x14ac:dyDescent="0.25">
      <c r="A32" s="11" t="s">
        <v>26</v>
      </c>
      <c r="B32" s="12"/>
      <c r="C32" s="19"/>
      <c r="D32" s="17">
        <f t="shared" si="0"/>
        <v>0</v>
      </c>
      <c r="E32" s="19"/>
      <c r="F32" s="19"/>
      <c r="G32" s="19"/>
      <c r="H32" s="19"/>
      <c r="I32" s="24"/>
    </row>
    <row r="33" spans="1:9" s="10" customFormat="1" ht="15" customHeight="1" x14ac:dyDescent="0.25">
      <c r="A33" s="16"/>
      <c r="B33" s="12" t="s">
        <v>27</v>
      </c>
      <c r="C33" s="18">
        <f>[1]Marzo!$B$40</f>
        <v>101585632.29000001</v>
      </c>
      <c r="D33" s="17">
        <f t="shared" si="0"/>
        <v>37790886.799999997</v>
      </c>
      <c r="E33" s="18">
        <f>[1]Junio!$D$40</f>
        <v>139376519.09</v>
      </c>
      <c r="F33" s="18">
        <f>[1]Junio!$E$40</f>
        <v>57649166.32</v>
      </c>
      <c r="G33" s="18">
        <f>[1]Junio!$F$40</f>
        <v>57649166.32</v>
      </c>
      <c r="H33" s="18">
        <f>[1]Junio!$G$40</f>
        <v>81727352.770000011</v>
      </c>
      <c r="I33" s="24" t="s">
        <v>28</v>
      </c>
    </row>
    <row r="34" spans="1:9" s="10" customFormat="1" ht="15" customHeight="1" x14ac:dyDescent="0.25">
      <c r="A34" s="16"/>
      <c r="B34" s="12" t="s">
        <v>29</v>
      </c>
      <c r="C34" s="18">
        <f>[1]Marzo!$B$42</f>
        <v>80317277.659999996</v>
      </c>
      <c r="D34" s="17">
        <f t="shared" si="0"/>
        <v>0</v>
      </c>
      <c r="E34" s="18">
        <f>[1]Junio!$D$42</f>
        <v>80317277.659999996</v>
      </c>
      <c r="F34" s="18">
        <f>[1]Junio!$E$42</f>
        <v>13263333.199999999</v>
      </c>
      <c r="G34" s="18">
        <f>[1]Junio!$F$42</f>
        <v>13263333.199999999</v>
      </c>
      <c r="H34" s="18">
        <f>[1]Junio!$G$42</f>
        <v>67053944.459999993</v>
      </c>
      <c r="I34" s="24" t="s">
        <v>30</v>
      </c>
    </row>
    <row r="35" spans="1:9" s="10" customFormat="1" ht="15" customHeight="1" x14ac:dyDescent="0.25">
      <c r="A35" s="16"/>
      <c r="B35" s="12" t="s">
        <v>34</v>
      </c>
      <c r="C35" s="18">
        <f>[1]Marzo!$B$37</f>
        <v>0</v>
      </c>
      <c r="D35" s="17">
        <f t="shared" si="0"/>
        <v>0</v>
      </c>
      <c r="E35" s="18">
        <f>'[1]Diciembre '!$D$38</f>
        <v>0</v>
      </c>
      <c r="F35" s="18">
        <f>[1]Junio!$E$37</f>
        <v>2879027.7</v>
      </c>
      <c r="G35" s="18">
        <f>[1]Junio!$F$37</f>
        <v>2879027.7</v>
      </c>
      <c r="H35" s="18">
        <f>[1]Junio!$G$37</f>
        <v>0</v>
      </c>
      <c r="I35" s="24" t="s">
        <v>34</v>
      </c>
    </row>
    <row r="36" spans="1:9" s="10" customFormat="1" ht="15" customHeight="1" x14ac:dyDescent="0.25">
      <c r="A36" s="16"/>
      <c r="B36" s="12" t="s">
        <v>35</v>
      </c>
      <c r="C36" s="18">
        <f>[1]Marzo!$B$38+[1]Marzo!$B$44</f>
        <v>0</v>
      </c>
      <c r="D36" s="17">
        <f t="shared" si="0"/>
        <v>0</v>
      </c>
      <c r="E36" s="18">
        <f>[1]Junio!$D$38+[1]Junio!$D$44</f>
        <v>0</v>
      </c>
      <c r="F36" s="18">
        <f>[1]Junio!$E$38+[1]Junio!$E$44</f>
        <v>0</v>
      </c>
      <c r="G36" s="18">
        <f>[1]Junio!$F$38+[1]Junio!$F$44</f>
        <v>0</v>
      </c>
      <c r="H36" s="18">
        <f>[1]Junio!$G$38+[1]Marzo!$G$44</f>
        <v>0</v>
      </c>
      <c r="I36" s="24" t="s">
        <v>36</v>
      </c>
    </row>
    <row r="37" spans="1:9" s="10" customFormat="1" ht="15" customHeight="1" x14ac:dyDescent="0.25">
      <c r="A37" s="11" t="s">
        <v>37</v>
      </c>
      <c r="B37" s="21"/>
      <c r="C37" s="19"/>
      <c r="D37" s="17">
        <f t="shared" si="0"/>
        <v>0</v>
      </c>
      <c r="E37" s="19"/>
      <c r="F37" s="19"/>
      <c r="G37" s="19"/>
      <c r="H37" s="19"/>
      <c r="I37" s="24"/>
    </row>
    <row r="38" spans="1:9" s="10" customFormat="1" ht="15" customHeight="1" x14ac:dyDescent="0.25">
      <c r="A38" s="16"/>
      <c r="B38" s="22" t="s">
        <v>40</v>
      </c>
      <c r="C38" s="18">
        <f>[1]Junio!$B$39</f>
        <v>0</v>
      </c>
      <c r="D38" s="17">
        <f t="shared" si="0"/>
        <v>755500</v>
      </c>
      <c r="E38" s="18">
        <f>[1]Junio!$D$39</f>
        <v>755500</v>
      </c>
      <c r="F38" s="18">
        <f>[1]Junio!$E$39</f>
        <v>755500</v>
      </c>
      <c r="G38" s="18">
        <f>[1]Junio!$F$39</f>
        <v>755500</v>
      </c>
      <c r="H38" s="18">
        <f>[1]Junio!$G$39</f>
        <v>0</v>
      </c>
      <c r="I38" s="24" t="s">
        <v>41</v>
      </c>
    </row>
    <row r="39" spans="1:9" ht="15" customHeight="1" x14ac:dyDescent="0.2">
      <c r="A39" s="25"/>
      <c r="B39" s="26" t="s">
        <v>46</v>
      </c>
      <c r="C39" s="27">
        <f t="shared" ref="C39:H39" si="1">SUM(C10:C38)</f>
        <v>2076956000.001467</v>
      </c>
      <c r="D39" s="27">
        <f t="shared" si="1"/>
        <v>98672860.688533306</v>
      </c>
      <c r="E39" s="27">
        <f t="shared" si="1"/>
        <v>2175628860.6900001</v>
      </c>
      <c r="F39" s="27">
        <f>SUM(F10:F38)</f>
        <v>1057521789.1799999</v>
      </c>
      <c r="G39" s="27">
        <f t="shared" si="1"/>
        <v>1028018232.0400001</v>
      </c>
      <c r="H39" s="27">
        <f t="shared" si="1"/>
        <v>1120986099.21</v>
      </c>
    </row>
    <row r="40" spans="1:9" ht="20.100000000000001" hidden="1" customHeight="1" x14ac:dyDescent="0.2">
      <c r="E40" s="28">
        <f>2178507888.39-E39</f>
        <v>2879027.6999998093</v>
      </c>
      <c r="F40" s="28"/>
      <c r="G40" s="28"/>
    </row>
    <row r="41" spans="1:9" ht="20.100000000000001" hidden="1" customHeight="1" x14ac:dyDescent="0.2">
      <c r="A41" s="29"/>
      <c r="B41" s="30"/>
      <c r="C41" s="31"/>
      <c r="D41" s="31"/>
      <c r="E41" s="31"/>
      <c r="F41" s="31"/>
      <c r="G41" s="31"/>
      <c r="H41" s="31"/>
    </row>
    <row r="42" spans="1:9" ht="15" hidden="1" x14ac:dyDescent="0.25">
      <c r="B42" s="32"/>
      <c r="C42" s="32"/>
      <c r="D42" s="32"/>
      <c r="E42" s="32"/>
      <c r="F42" s="33"/>
      <c r="G42" s="29"/>
      <c r="H42" s="29"/>
    </row>
    <row r="43" spans="1:9" ht="15" hidden="1" x14ac:dyDescent="0.25">
      <c r="B43" s="33"/>
      <c r="C43" s="33"/>
      <c r="D43" s="33"/>
      <c r="E43" s="33"/>
      <c r="F43" s="33"/>
      <c r="G43" s="29"/>
      <c r="H43" s="29"/>
    </row>
    <row r="44" spans="1:9" ht="15" hidden="1" x14ac:dyDescent="0.25">
      <c r="B44" s="33"/>
      <c r="C44" s="33"/>
      <c r="D44" s="33"/>
      <c r="E44" s="33"/>
      <c r="F44" s="33"/>
      <c r="G44" s="29"/>
      <c r="H44" s="29"/>
    </row>
    <row r="45" spans="1:9" ht="15" hidden="1" x14ac:dyDescent="0.25">
      <c r="B45" s="33"/>
      <c r="C45" s="33"/>
      <c r="D45" s="33"/>
      <c r="E45" s="33"/>
      <c r="F45" s="33"/>
      <c r="G45" s="29"/>
      <c r="H45" s="29"/>
    </row>
    <row r="46" spans="1:9" ht="15" hidden="1" x14ac:dyDescent="0.25">
      <c r="B46" s="33"/>
      <c r="C46" s="33"/>
      <c r="D46" s="33"/>
      <c r="E46" s="33"/>
      <c r="F46" s="33"/>
      <c r="G46" s="29"/>
      <c r="H46" s="29"/>
    </row>
    <row r="47" spans="1:9" ht="15" hidden="1" x14ac:dyDescent="0.25">
      <c r="B47" s="33"/>
      <c r="C47" s="33"/>
      <c r="D47" s="33"/>
      <c r="E47" s="33"/>
      <c r="F47" s="33"/>
      <c r="G47" s="29"/>
      <c r="H47" s="29"/>
    </row>
    <row r="48" spans="1:9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</sheetData>
  <mergeCells count="10">
    <mergeCell ref="B1:H1"/>
    <mergeCell ref="B2:H2"/>
    <mergeCell ref="B3:H3"/>
    <mergeCell ref="B4:H4"/>
    <mergeCell ref="A6:B7"/>
    <mergeCell ref="C6:C7"/>
    <mergeCell ref="E6:E7"/>
    <mergeCell ref="F6:F7"/>
    <mergeCell ref="G6:G7"/>
    <mergeCell ref="H6:H7"/>
  </mergeCells>
  <printOptions horizontalCentered="1"/>
  <pageMargins left="0.31496062992125984" right="0.31496062992125984" top="0.35433070866141736" bottom="0.35433070866141736" header="0.31496062992125984" footer="0.31496062992125984"/>
  <pageSetup scale="75" orientation="landscape" r:id="rId1"/>
  <headerFooter>
    <oddFooter>&amp;C&amp;F&amp;R&amp;P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JUNIO</vt:lpstr>
      <vt:lpstr>JUNIO!Área_de_impresión</vt:lpstr>
      <vt:lpstr>JUNIO!Títulos_a_imprimir</vt:lpstr>
    </vt:vector>
  </TitlesOfParts>
  <Company>Honorable Ayuntamiento de Durango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cp:lastPrinted>2019-08-29T19:32:09Z</cp:lastPrinted>
  <dcterms:created xsi:type="dcterms:W3CDTF">2019-07-19T20:26:39Z</dcterms:created>
  <dcterms:modified xsi:type="dcterms:W3CDTF">2019-08-29T19:32:38Z</dcterms:modified>
</cp:coreProperties>
</file>