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PSCANS\"/>
    </mc:Choice>
  </mc:AlternateContent>
  <xr:revisionPtr revIDLastSave="0" documentId="8_{12711808-A6CB-4B21-9981-5F3CE5264855}" xr6:coauthVersionLast="36" xr6:coauthVersionMax="36" xr10:uidLastSave="{00000000-0000-0000-0000-000000000000}"/>
  <bookViews>
    <workbookView xWindow="0" yWindow="0" windowWidth="21600" windowHeight="9525" xr2:uid="{AAEC78C2-CAD8-4EA7-BE46-4C6B2F96C63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5" i="1" l="1"/>
  <c r="E174" i="1"/>
  <c r="E173" i="1"/>
  <c r="E172" i="1"/>
  <c r="E168" i="1" s="1"/>
  <c r="E171" i="1"/>
  <c r="E170" i="1"/>
  <c r="E169" i="1"/>
  <c r="H168" i="1"/>
  <c r="G168" i="1"/>
  <c r="F168" i="1"/>
  <c r="D168" i="1"/>
  <c r="C168" i="1"/>
  <c r="E166" i="1"/>
  <c r="E165" i="1"/>
  <c r="E164" i="1"/>
  <c r="E163" i="1" s="1"/>
  <c r="H163" i="1"/>
  <c r="G163" i="1"/>
  <c r="F163" i="1"/>
  <c r="D163" i="1"/>
  <c r="C163" i="1"/>
  <c r="E161" i="1"/>
  <c r="E160" i="1"/>
  <c r="E159" i="1"/>
  <c r="E158" i="1"/>
  <c r="E157" i="1"/>
  <c r="E156" i="1"/>
  <c r="E153" i="1" s="1"/>
  <c r="E155" i="1"/>
  <c r="E154" i="1"/>
  <c r="H153" i="1"/>
  <c r="G153" i="1"/>
  <c r="F153" i="1"/>
  <c r="D153" i="1"/>
  <c r="C153" i="1"/>
  <c r="H151" i="1"/>
  <c r="E150" i="1"/>
  <c r="E148" i="1" s="1"/>
  <c r="H149" i="1"/>
  <c r="E149" i="1"/>
  <c r="G148" i="1"/>
  <c r="F148" i="1"/>
  <c r="D148" i="1"/>
  <c r="C148" i="1"/>
  <c r="H146" i="1"/>
  <c r="E146" i="1"/>
  <c r="E145" i="1"/>
  <c r="H145" i="1" s="1"/>
  <c r="H144" i="1"/>
  <c r="E144" i="1"/>
  <c r="E143" i="1"/>
  <c r="H143" i="1" s="1"/>
  <c r="H142" i="1"/>
  <c r="E142" i="1"/>
  <c r="E141" i="1"/>
  <c r="H141" i="1" s="1"/>
  <c r="H140" i="1"/>
  <c r="E140" i="1"/>
  <c r="E139" i="1"/>
  <c r="E137" i="1" s="1"/>
  <c r="H138" i="1"/>
  <c r="E138" i="1"/>
  <c r="G137" i="1"/>
  <c r="F137" i="1"/>
  <c r="D137" i="1"/>
  <c r="C137" i="1"/>
  <c r="H135" i="1"/>
  <c r="E135" i="1"/>
  <c r="E134" i="1"/>
  <c r="H134" i="1" s="1"/>
  <c r="H133" i="1"/>
  <c r="E133" i="1"/>
  <c r="E132" i="1"/>
  <c r="H132" i="1" s="1"/>
  <c r="H131" i="1"/>
  <c r="E131" i="1"/>
  <c r="E130" i="1"/>
  <c r="H130" i="1" s="1"/>
  <c r="H129" i="1"/>
  <c r="E129" i="1"/>
  <c r="E128" i="1"/>
  <c r="E126" i="1" s="1"/>
  <c r="H127" i="1"/>
  <c r="E127" i="1"/>
  <c r="G126" i="1"/>
  <c r="F126" i="1"/>
  <c r="D126" i="1"/>
  <c r="C126" i="1"/>
  <c r="H124" i="1"/>
  <c r="E124" i="1"/>
  <c r="E123" i="1"/>
  <c r="H123" i="1" s="1"/>
  <c r="H122" i="1"/>
  <c r="E122" i="1"/>
  <c r="E121" i="1"/>
  <c r="H121" i="1" s="1"/>
  <c r="H120" i="1"/>
  <c r="E120" i="1"/>
  <c r="E119" i="1"/>
  <c r="H119" i="1" s="1"/>
  <c r="H118" i="1"/>
  <c r="E118" i="1"/>
  <c r="E117" i="1"/>
  <c r="E115" i="1" s="1"/>
  <c r="H116" i="1"/>
  <c r="E116" i="1"/>
  <c r="G115" i="1"/>
  <c r="F115" i="1"/>
  <c r="D115" i="1"/>
  <c r="C115" i="1"/>
  <c r="H113" i="1"/>
  <c r="E113" i="1"/>
  <c r="E112" i="1"/>
  <c r="H112" i="1" s="1"/>
  <c r="H111" i="1"/>
  <c r="E111" i="1"/>
  <c r="H110" i="1"/>
  <c r="E109" i="1"/>
  <c r="H109" i="1" s="1"/>
  <c r="E108" i="1"/>
  <c r="H108" i="1" s="1"/>
  <c r="E107" i="1"/>
  <c r="H107" i="1" s="1"/>
  <c r="E106" i="1"/>
  <c r="H106" i="1" s="1"/>
  <c r="E105" i="1"/>
  <c r="H105" i="1" s="1"/>
  <c r="G104" i="1"/>
  <c r="F104" i="1"/>
  <c r="D104" i="1"/>
  <c r="C104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G95" i="1"/>
  <c r="F95" i="1"/>
  <c r="F93" i="1" s="1"/>
  <c r="E95" i="1"/>
  <c r="D95" i="1"/>
  <c r="C95" i="1"/>
  <c r="G93" i="1"/>
  <c r="D93" i="1"/>
  <c r="C93" i="1"/>
  <c r="E91" i="1"/>
  <c r="E90" i="1"/>
  <c r="E89" i="1"/>
  <c r="E88" i="1"/>
  <c r="E87" i="1"/>
  <c r="H87" i="1" s="1"/>
  <c r="H86" i="1"/>
  <c r="G86" i="1"/>
  <c r="E86" i="1"/>
  <c r="G85" i="1"/>
  <c r="G84" i="1" s="1"/>
  <c r="G9" i="1" s="1"/>
  <c r="G177" i="1" s="1"/>
  <c r="E85" i="1"/>
  <c r="H85" i="1" s="1"/>
  <c r="H84" i="1" s="1"/>
  <c r="F84" i="1"/>
  <c r="E84" i="1"/>
  <c r="D84" i="1"/>
  <c r="C84" i="1"/>
  <c r="E82" i="1"/>
  <c r="E81" i="1"/>
  <c r="E79" i="1" s="1"/>
  <c r="E80" i="1"/>
  <c r="H79" i="1"/>
  <c r="G79" i="1"/>
  <c r="F79" i="1"/>
  <c r="D79" i="1"/>
  <c r="C79" i="1"/>
  <c r="E76" i="1"/>
  <c r="E75" i="1"/>
  <c r="E74" i="1"/>
  <c r="E73" i="1"/>
  <c r="E72" i="1"/>
  <c r="E69" i="1" s="1"/>
  <c r="E71" i="1"/>
  <c r="E70" i="1"/>
  <c r="H69" i="1"/>
  <c r="G69" i="1"/>
  <c r="F69" i="1"/>
  <c r="D69" i="1"/>
  <c r="C69" i="1"/>
  <c r="E67" i="1"/>
  <c r="H67" i="1" s="1"/>
  <c r="E66" i="1"/>
  <c r="H66" i="1" s="1"/>
  <c r="E65" i="1"/>
  <c r="H65" i="1" s="1"/>
  <c r="G64" i="1"/>
  <c r="F64" i="1"/>
  <c r="D64" i="1"/>
  <c r="C64" i="1"/>
  <c r="E62" i="1"/>
  <c r="H62" i="1" s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H42" i="1" s="1"/>
  <c r="G42" i="1"/>
  <c r="F42" i="1"/>
  <c r="D42" i="1"/>
  <c r="C42" i="1"/>
  <c r="E40" i="1"/>
  <c r="H40" i="1" s="1"/>
  <c r="E39" i="1"/>
  <c r="E31" i="1" s="1"/>
  <c r="E38" i="1"/>
  <c r="H38" i="1" s="1"/>
  <c r="H37" i="1"/>
  <c r="H36" i="1"/>
  <c r="E35" i="1"/>
  <c r="H35" i="1" s="1"/>
  <c r="H34" i="1"/>
  <c r="H33" i="1"/>
  <c r="E33" i="1"/>
  <c r="E32" i="1"/>
  <c r="H32" i="1" s="1"/>
  <c r="G31" i="1"/>
  <c r="F31" i="1"/>
  <c r="D31" i="1"/>
  <c r="D9" i="1" s="1"/>
  <c r="D177" i="1" s="1"/>
  <c r="C31" i="1"/>
  <c r="E29" i="1"/>
  <c r="H29" i="1" s="1"/>
  <c r="H28" i="1"/>
  <c r="E28" i="1"/>
  <c r="H27" i="1"/>
  <c r="H26" i="1"/>
  <c r="H25" i="1"/>
  <c r="E24" i="1"/>
  <c r="H24" i="1" s="1"/>
  <c r="E23" i="1"/>
  <c r="H23" i="1" s="1"/>
  <c r="E22" i="1"/>
  <c r="H22" i="1" s="1"/>
  <c r="E21" i="1"/>
  <c r="E20" i="1" s="1"/>
  <c r="G20" i="1"/>
  <c r="F20" i="1"/>
  <c r="D20" i="1"/>
  <c r="C20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E11" i="1" s="1"/>
  <c r="G11" i="1"/>
  <c r="F11" i="1"/>
  <c r="F9" i="1" s="1"/>
  <c r="D11" i="1"/>
  <c r="C11" i="1"/>
  <c r="C9" i="1"/>
  <c r="C177" i="1" s="1"/>
  <c r="E93" i="1" l="1"/>
  <c r="H64" i="1"/>
  <c r="H53" i="1"/>
  <c r="H104" i="1"/>
  <c r="F177" i="1"/>
  <c r="H95" i="1"/>
  <c r="E104" i="1"/>
  <c r="H12" i="1"/>
  <c r="H11" i="1" s="1"/>
  <c r="H21" i="1"/>
  <c r="H20" i="1" s="1"/>
  <c r="H39" i="1"/>
  <c r="H31" i="1" s="1"/>
  <c r="E42" i="1"/>
  <c r="E53" i="1"/>
  <c r="E9" i="1" s="1"/>
  <c r="E177" i="1" s="1"/>
  <c r="E64" i="1"/>
  <c r="H117" i="1"/>
  <c r="H115" i="1" s="1"/>
  <c r="H128" i="1"/>
  <c r="H126" i="1" s="1"/>
  <c r="H139" i="1"/>
  <c r="H137" i="1" s="1"/>
  <c r="H150" i="1"/>
  <c r="H148" i="1" s="1"/>
  <c r="H9" i="1" l="1"/>
  <c r="H93" i="1"/>
  <c r="H177" i="1" l="1"/>
</calcChain>
</file>

<file path=xl/sharedStrings.xml><?xml version="1.0" encoding="utf-8"?>
<sst xmlns="http://schemas.openxmlformats.org/spreadsheetml/2006/main" count="162" uniqueCount="89">
  <si>
    <t>MUNICIPIO DE DURANGO</t>
  </si>
  <si>
    <t>Estado Analítico del Ejercicio del Presupuesto de Egresos Detallado - LDF</t>
  </si>
  <si>
    <t xml:space="preserve">Clasificación por Objeto del Gasto (Capítulo y Concepto) </t>
  </si>
  <si>
    <t>Del 1 de enero al 31 de diciembre de 2020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</si>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</sst>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2" xfId="1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" fontId="6" fillId="0" borderId="17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4" fontId="6" fillId="0" borderId="18" xfId="1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" fontId="0" fillId="0" borderId="17" xfId="1" applyNumberFormat="1" applyFont="1" applyBorder="1" applyAlignment="1">
      <alignment horizontal="right"/>
    </xf>
    <xf numFmtId="4" fontId="0" fillId="0" borderId="0" xfId="1" applyNumberFormat="1" applyFont="1" applyBorder="1" applyAlignment="1">
      <alignment horizontal="right"/>
    </xf>
    <xf numFmtId="4" fontId="0" fillId="0" borderId="18" xfId="1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6" fillId="0" borderId="0" xfId="1" applyNumberFormat="1" applyFont="1" applyFill="1" applyBorder="1" applyAlignment="1">
      <alignment horizontal="right"/>
    </xf>
    <xf numFmtId="4" fontId="6" fillId="0" borderId="17" xfId="1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7" xfId="1" applyNumberFormat="1" applyFont="1" applyBorder="1" applyAlignment="1">
      <alignment horizontal="right" vertical="center"/>
    </xf>
    <xf numFmtId="4" fontId="3" fillId="0" borderId="17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17" xfId="1" applyNumberFormat="1" applyFont="1" applyBorder="1" applyAlignment="1">
      <alignment horizontal="right" vertical="center"/>
    </xf>
    <xf numFmtId="4" fontId="5" fillId="0" borderId="0" xfId="1" applyNumberFormat="1" applyFont="1" applyBorder="1" applyAlignment="1">
      <alignment horizontal="right" vertical="center"/>
    </xf>
    <xf numFmtId="43" fontId="3" fillId="0" borderId="4" xfId="1" applyFont="1" applyBorder="1" applyAlignment="1">
      <alignment horizontal="left" vertical="center"/>
    </xf>
    <xf numFmtId="43" fontId="3" fillId="0" borderId="0" xfId="1" applyFont="1" applyBorder="1" applyAlignment="1">
      <alignment horizontal="left" vertical="center"/>
    </xf>
    <xf numFmtId="4" fontId="3" fillId="0" borderId="18" xfId="1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6" fillId="0" borderId="18" xfId="1" applyNumberFormat="1" applyFont="1" applyFill="1" applyBorder="1" applyAlignment="1">
      <alignment horizontal="right"/>
    </xf>
    <xf numFmtId="4" fontId="0" fillId="0" borderId="17" xfId="1" applyNumberFormat="1" applyFont="1" applyFill="1" applyBorder="1" applyAlignment="1">
      <alignment horizontal="right"/>
    </xf>
    <xf numFmtId="4" fontId="0" fillId="0" borderId="4" xfId="1" applyNumberFormat="1" applyFont="1" applyBorder="1" applyAlignment="1">
      <alignment horizontal="right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1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1090E-43BB-4B18-B103-0C1B5EE1D402}">
  <dimension ref="A1:H178"/>
  <sheetViews>
    <sheetView tabSelected="1" topLeftCell="A157" workbookViewId="0">
      <selection activeCell="I180" sqref="I180"/>
    </sheetView>
  </sheetViews>
  <sheetFormatPr baseColWidth="10" defaultRowHeight="15" x14ac:dyDescent="0.25"/>
  <cols>
    <col min="2" max="2" width="57.7109375" customWidth="1"/>
    <col min="3" max="3" width="14.7109375" bestFit="1" customWidth="1"/>
    <col min="4" max="4" width="13.85546875" bestFit="1" customWidth="1"/>
    <col min="5" max="7" width="14.7109375" bestFit="1" customWidth="1"/>
    <col min="8" max="8" width="13.7109375" bestFit="1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2</v>
      </c>
      <c r="B3" s="5"/>
      <c r="C3" s="5"/>
      <c r="D3" s="5"/>
      <c r="E3" s="5"/>
      <c r="F3" s="5"/>
      <c r="G3" s="5"/>
      <c r="H3" s="6"/>
    </row>
    <row r="4" spans="1:8" x14ac:dyDescent="0.25">
      <c r="A4" s="4" t="s">
        <v>3</v>
      </c>
      <c r="B4" s="5"/>
      <c r="C4" s="5"/>
      <c r="D4" s="5"/>
      <c r="E4" s="5"/>
      <c r="F4" s="5"/>
      <c r="G4" s="5"/>
      <c r="H4" s="6"/>
    </row>
    <row r="5" spans="1:8" ht="15.75" thickBot="1" x14ac:dyDescent="0.3">
      <c r="A5" s="7" t="s">
        <v>4</v>
      </c>
      <c r="B5" s="8"/>
      <c r="C5" s="8"/>
      <c r="D5" s="8"/>
      <c r="E5" s="8"/>
      <c r="F5" s="8"/>
      <c r="G5" s="8"/>
      <c r="H5" s="9"/>
    </row>
    <row r="6" spans="1:8" ht="15.75" thickBot="1" x14ac:dyDescent="0.3">
      <c r="A6" s="10" t="s">
        <v>5</v>
      </c>
      <c r="B6" s="11"/>
      <c r="C6" s="12" t="s">
        <v>6</v>
      </c>
      <c r="D6" s="13"/>
      <c r="E6" s="13"/>
      <c r="F6" s="13"/>
      <c r="G6" s="14"/>
      <c r="H6" s="15" t="s">
        <v>7</v>
      </c>
    </row>
    <row r="7" spans="1:8" ht="24.75" thickBot="1" x14ac:dyDescent="0.3">
      <c r="A7" s="7"/>
      <c r="B7" s="16"/>
      <c r="C7" s="17" t="s">
        <v>8</v>
      </c>
      <c r="D7" s="18" t="s">
        <v>9</v>
      </c>
      <c r="E7" s="19" t="s">
        <v>10</v>
      </c>
      <c r="F7" s="19" t="s">
        <v>11</v>
      </c>
      <c r="G7" s="19" t="s">
        <v>12</v>
      </c>
      <c r="H7" s="20"/>
    </row>
    <row r="8" spans="1:8" x14ac:dyDescent="0.25">
      <c r="A8" s="21"/>
      <c r="B8" s="22"/>
      <c r="C8" s="23"/>
      <c r="D8" s="24"/>
      <c r="E8" s="23"/>
      <c r="F8" s="23"/>
      <c r="G8" s="25"/>
      <c r="H8" s="23"/>
    </row>
    <row r="9" spans="1:8" x14ac:dyDescent="0.25">
      <c r="A9" s="26" t="s">
        <v>13</v>
      </c>
      <c r="B9" s="27"/>
      <c r="C9" s="28">
        <f>C11+C20+C31+C42+C53+C64+C69+C79+C84</f>
        <v>1793828242.0900002</v>
      </c>
      <c r="D9" s="29">
        <f t="shared" ref="D9:H9" si="0">D11+D20+D31+D42+D53+D64+D69+D79+D84</f>
        <v>204040169.24999997</v>
      </c>
      <c r="E9" s="28">
        <f t="shared" si="0"/>
        <v>1997868411.3399999</v>
      </c>
      <c r="F9" s="28">
        <f t="shared" si="0"/>
        <v>1668380356.8400002</v>
      </c>
      <c r="G9" s="30">
        <f t="shared" si="0"/>
        <v>1496541519.3800001</v>
      </c>
      <c r="H9" s="31">
        <f t="shared" si="0"/>
        <v>329488054.49999994</v>
      </c>
    </row>
    <row r="10" spans="1:8" x14ac:dyDescent="0.25">
      <c r="A10" s="32"/>
      <c r="B10" s="33"/>
      <c r="C10" s="31"/>
      <c r="D10" s="31"/>
      <c r="E10" s="31"/>
      <c r="F10" s="31"/>
      <c r="G10" s="31"/>
      <c r="H10" s="31"/>
    </row>
    <row r="11" spans="1:8" x14ac:dyDescent="0.25">
      <c r="A11" s="26" t="s">
        <v>14</v>
      </c>
      <c r="B11" s="27"/>
      <c r="C11" s="31">
        <f>SUM(C12:C18)</f>
        <v>750889484.08999991</v>
      </c>
      <c r="D11" s="31">
        <f t="shared" ref="D11:H11" si="1">SUM(D12:D18)</f>
        <v>49853027.670000002</v>
      </c>
      <c r="E11" s="31">
        <f t="shared" si="1"/>
        <v>800742511.75999999</v>
      </c>
      <c r="F11" s="31">
        <f t="shared" si="1"/>
        <v>784999608.06000006</v>
      </c>
      <c r="G11" s="34">
        <f t="shared" si="1"/>
        <v>783514588.76999998</v>
      </c>
      <c r="H11" s="31">
        <f t="shared" si="1"/>
        <v>15742903.699999996</v>
      </c>
    </row>
    <row r="12" spans="1:8" x14ac:dyDescent="0.25">
      <c r="A12" s="35"/>
      <c r="B12" s="36" t="s">
        <v>15</v>
      </c>
      <c r="C12" s="37">
        <v>285318406.27999997</v>
      </c>
      <c r="D12" s="38">
        <v>76997024.980000004</v>
      </c>
      <c r="E12" s="37">
        <f>C12+D12</f>
        <v>362315431.25999999</v>
      </c>
      <c r="F12" s="37">
        <v>362315431.25999999</v>
      </c>
      <c r="G12" s="39">
        <v>362271188.69999999</v>
      </c>
      <c r="H12" s="40">
        <f>E12-F12</f>
        <v>0</v>
      </c>
    </row>
    <row r="13" spans="1:8" x14ac:dyDescent="0.25">
      <c r="A13" s="35"/>
      <c r="B13" s="36" t="s">
        <v>16</v>
      </c>
      <c r="C13" s="37">
        <v>79443240.400000006</v>
      </c>
      <c r="D13" s="38">
        <v>-31119490.699999999</v>
      </c>
      <c r="E13" s="37">
        <f t="shared" ref="E13:E18" si="2">C13+D13</f>
        <v>48323749.700000003</v>
      </c>
      <c r="F13" s="37">
        <v>46622533.990000002</v>
      </c>
      <c r="G13" s="39">
        <v>46622533.990000002</v>
      </c>
      <c r="H13" s="40">
        <f t="shared" ref="H13:H18" si="3">E13-F13</f>
        <v>1701215.7100000009</v>
      </c>
    </row>
    <row r="14" spans="1:8" x14ac:dyDescent="0.25">
      <c r="A14" s="35"/>
      <c r="B14" s="41" t="s">
        <v>17</v>
      </c>
      <c r="C14" s="37">
        <v>185247160.19999999</v>
      </c>
      <c r="D14" s="38">
        <v>1935318.72</v>
      </c>
      <c r="E14" s="37">
        <f t="shared" si="2"/>
        <v>187182478.91999999</v>
      </c>
      <c r="F14" s="37">
        <v>181823198.34999999</v>
      </c>
      <c r="G14" s="39">
        <v>181299472.34999999</v>
      </c>
      <c r="H14" s="40">
        <f t="shared" si="3"/>
        <v>5359280.5699999928</v>
      </c>
    </row>
    <row r="15" spans="1:8" x14ac:dyDescent="0.25">
      <c r="A15" s="35"/>
      <c r="B15" s="41" t="s">
        <v>18</v>
      </c>
      <c r="C15" s="37">
        <v>91648307.680000007</v>
      </c>
      <c r="D15" s="38">
        <v>3723774.59</v>
      </c>
      <c r="E15" s="37">
        <f t="shared" si="2"/>
        <v>95372082.270000011</v>
      </c>
      <c r="F15" s="37">
        <v>92327762.260000005</v>
      </c>
      <c r="G15" s="39">
        <v>92310691.760000005</v>
      </c>
      <c r="H15" s="40">
        <f t="shared" si="3"/>
        <v>3044320.0100000054</v>
      </c>
    </row>
    <row r="16" spans="1:8" x14ac:dyDescent="0.25">
      <c r="A16" s="35"/>
      <c r="B16" s="41" t="s">
        <v>19</v>
      </c>
      <c r="C16" s="37">
        <v>109232369.53</v>
      </c>
      <c r="D16" s="38">
        <v>-1683599.92</v>
      </c>
      <c r="E16" s="37">
        <f t="shared" si="2"/>
        <v>107548769.61</v>
      </c>
      <c r="F16" s="37">
        <v>101910682.2</v>
      </c>
      <c r="G16" s="39">
        <v>101010701.97</v>
      </c>
      <c r="H16" s="40">
        <f t="shared" si="3"/>
        <v>5638087.4099999964</v>
      </c>
    </row>
    <row r="17" spans="1:8" x14ac:dyDescent="0.25">
      <c r="A17" s="35"/>
      <c r="B17" s="41" t="s">
        <v>20</v>
      </c>
      <c r="C17" s="42">
        <v>0</v>
      </c>
      <c r="D17" s="43">
        <v>0</v>
      </c>
      <c r="E17" s="42">
        <f t="shared" si="2"/>
        <v>0</v>
      </c>
      <c r="F17" s="42">
        <v>0</v>
      </c>
      <c r="G17" s="44">
        <v>0</v>
      </c>
      <c r="H17" s="40">
        <f t="shared" si="3"/>
        <v>0</v>
      </c>
    </row>
    <row r="18" spans="1:8" x14ac:dyDescent="0.25">
      <c r="A18" s="35"/>
      <c r="B18" s="41" t="s">
        <v>21</v>
      </c>
      <c r="C18" s="42">
        <v>0</v>
      </c>
      <c r="D18" s="43">
        <v>0</v>
      </c>
      <c r="E18" s="42">
        <f t="shared" si="2"/>
        <v>0</v>
      </c>
      <c r="F18" s="42">
        <v>0</v>
      </c>
      <c r="G18" s="44">
        <v>0</v>
      </c>
      <c r="H18" s="40">
        <f t="shared" si="3"/>
        <v>0</v>
      </c>
    </row>
    <row r="19" spans="1:8" x14ac:dyDescent="0.25">
      <c r="A19" s="35"/>
      <c r="B19" s="41"/>
      <c r="C19" s="42"/>
      <c r="D19" s="43"/>
      <c r="E19" s="42"/>
      <c r="F19" s="42"/>
      <c r="G19" s="44"/>
      <c r="H19" s="45"/>
    </row>
    <row r="20" spans="1:8" x14ac:dyDescent="0.25">
      <c r="A20" s="46" t="s">
        <v>22</v>
      </c>
      <c r="B20" s="47"/>
      <c r="C20" s="31">
        <f>SUM(C21:C29)</f>
        <v>121747674.94</v>
      </c>
      <c r="D20" s="31">
        <f t="shared" ref="D20:H20" si="4">SUM(D21:D29)</f>
        <v>16733110.249999998</v>
      </c>
      <c r="E20" s="31">
        <f t="shared" si="4"/>
        <v>138480785.19</v>
      </c>
      <c r="F20" s="31">
        <f t="shared" si="4"/>
        <v>102659627.89999999</v>
      </c>
      <c r="G20" s="34">
        <f t="shared" si="4"/>
        <v>79903978.090000004</v>
      </c>
      <c r="H20" s="31">
        <f t="shared" si="4"/>
        <v>35821157.289999999</v>
      </c>
    </row>
    <row r="21" spans="1:8" ht="24" x14ac:dyDescent="0.25">
      <c r="A21" s="35"/>
      <c r="B21" s="36" t="s">
        <v>23</v>
      </c>
      <c r="C21" s="37">
        <v>11859868.310000001</v>
      </c>
      <c r="D21" s="48">
        <v>1987259.5</v>
      </c>
      <c r="E21" s="37">
        <f t="shared" ref="E21:E29" si="5">C21+D21</f>
        <v>13847127.810000001</v>
      </c>
      <c r="F21" s="37">
        <v>9997056.9299999997</v>
      </c>
      <c r="G21" s="39">
        <v>5916770.3600000003</v>
      </c>
      <c r="H21" s="40">
        <f t="shared" ref="H21:H29" si="6">E21-F21</f>
        <v>3850070.8800000008</v>
      </c>
    </row>
    <row r="22" spans="1:8" x14ac:dyDescent="0.25">
      <c r="A22" s="35"/>
      <c r="B22" s="36" t="s">
        <v>24</v>
      </c>
      <c r="C22" s="37">
        <v>10152037.33</v>
      </c>
      <c r="D22" s="38">
        <v>406827.02</v>
      </c>
      <c r="E22" s="37">
        <f t="shared" si="5"/>
        <v>10558864.35</v>
      </c>
      <c r="F22" s="37">
        <v>8602361.8399999999</v>
      </c>
      <c r="G22" s="39">
        <v>5620637.1500000004</v>
      </c>
      <c r="H22" s="40">
        <f t="shared" si="6"/>
        <v>1956502.5099999998</v>
      </c>
    </row>
    <row r="23" spans="1:8" x14ac:dyDescent="0.25">
      <c r="A23" s="35"/>
      <c r="B23" s="36" t="s">
        <v>25</v>
      </c>
      <c r="C23" s="37">
        <v>0</v>
      </c>
      <c r="D23" s="38">
        <v>0</v>
      </c>
      <c r="E23" s="37">
        <f t="shared" si="5"/>
        <v>0</v>
      </c>
      <c r="F23" s="37">
        <v>0</v>
      </c>
      <c r="G23" s="39">
        <v>0</v>
      </c>
      <c r="H23" s="40">
        <f t="shared" si="6"/>
        <v>0</v>
      </c>
    </row>
    <row r="24" spans="1:8" x14ac:dyDescent="0.25">
      <c r="A24" s="35"/>
      <c r="B24" s="36" t="s">
        <v>26</v>
      </c>
      <c r="C24" s="37">
        <v>35371802.539999999</v>
      </c>
      <c r="D24" s="38">
        <v>2370802.17</v>
      </c>
      <c r="E24" s="37">
        <f t="shared" si="5"/>
        <v>37742604.710000001</v>
      </c>
      <c r="F24" s="37">
        <v>26223463.43</v>
      </c>
      <c r="G24" s="39">
        <v>18804844.5</v>
      </c>
      <c r="H24" s="40">
        <f t="shared" si="6"/>
        <v>11519141.280000001</v>
      </c>
    </row>
    <row r="25" spans="1:8" x14ac:dyDescent="0.25">
      <c r="A25" s="35"/>
      <c r="B25" s="36" t="s">
        <v>27</v>
      </c>
      <c r="C25" s="37">
        <v>8962149.0600000005</v>
      </c>
      <c r="D25" s="38">
        <v>-325294.94</v>
      </c>
      <c r="E25" s="37">
        <v>8636854.1199999992</v>
      </c>
      <c r="F25" s="37">
        <v>5745243.4299999997</v>
      </c>
      <c r="G25" s="39">
        <v>3200641.55</v>
      </c>
      <c r="H25" s="40">
        <f t="shared" si="6"/>
        <v>2891610.6899999995</v>
      </c>
    </row>
    <row r="26" spans="1:8" x14ac:dyDescent="0.25">
      <c r="A26" s="35"/>
      <c r="B26" s="36" t="s">
        <v>28</v>
      </c>
      <c r="C26" s="37">
        <v>33322368.949999999</v>
      </c>
      <c r="D26" s="38">
        <v>17755924.059999999</v>
      </c>
      <c r="E26" s="37">
        <v>51078293.009999998</v>
      </c>
      <c r="F26" s="49">
        <v>41373496.369999997</v>
      </c>
      <c r="G26" s="39">
        <v>38283125</v>
      </c>
      <c r="H26" s="40">
        <f t="shared" si="6"/>
        <v>9704796.6400000006</v>
      </c>
    </row>
    <row r="27" spans="1:8" x14ac:dyDescent="0.25">
      <c r="A27" s="35"/>
      <c r="B27" s="36" t="s">
        <v>29</v>
      </c>
      <c r="C27" s="37">
        <v>14112915.17</v>
      </c>
      <c r="D27" s="38">
        <v>-7335616.2300000004</v>
      </c>
      <c r="E27" s="37">
        <v>6777298.9400000004</v>
      </c>
      <c r="F27" s="37">
        <v>4373936.0999999996</v>
      </c>
      <c r="G27" s="39">
        <v>3666952.86</v>
      </c>
      <c r="H27" s="40">
        <f t="shared" si="6"/>
        <v>2403362.8400000008</v>
      </c>
    </row>
    <row r="28" spans="1:8" x14ac:dyDescent="0.25">
      <c r="A28" s="35"/>
      <c r="B28" s="36" t="s">
        <v>30</v>
      </c>
      <c r="C28" s="37">
        <v>210000</v>
      </c>
      <c r="D28" s="38">
        <v>0</v>
      </c>
      <c r="E28" s="37">
        <f t="shared" si="5"/>
        <v>210000</v>
      </c>
      <c r="F28" s="37">
        <v>0</v>
      </c>
      <c r="G28" s="39">
        <v>0</v>
      </c>
      <c r="H28" s="40">
        <f t="shared" si="6"/>
        <v>210000</v>
      </c>
    </row>
    <row r="29" spans="1:8" x14ac:dyDescent="0.25">
      <c r="A29" s="35"/>
      <c r="B29" s="36" t="s">
        <v>31</v>
      </c>
      <c r="C29" s="42">
        <v>7756533.5800000001</v>
      </c>
      <c r="D29" s="43">
        <v>1873208.67</v>
      </c>
      <c r="E29" s="42">
        <f t="shared" si="5"/>
        <v>9629742.25</v>
      </c>
      <c r="F29" s="42">
        <v>6344069.7999999998</v>
      </c>
      <c r="G29" s="44">
        <v>4411006.67</v>
      </c>
      <c r="H29" s="45">
        <f t="shared" si="6"/>
        <v>3285672.45</v>
      </c>
    </row>
    <row r="30" spans="1:8" x14ac:dyDescent="0.25">
      <c r="A30" s="35"/>
      <c r="B30" s="41"/>
      <c r="C30" s="42"/>
      <c r="D30" s="43"/>
      <c r="E30" s="42"/>
      <c r="F30" s="42"/>
      <c r="G30" s="44"/>
      <c r="H30" s="45"/>
    </row>
    <row r="31" spans="1:8" x14ac:dyDescent="0.25">
      <c r="A31" s="26" t="s">
        <v>32</v>
      </c>
      <c r="B31" s="27"/>
      <c r="C31" s="31">
        <f>SUM(C32:C40)</f>
        <v>484897108.04000008</v>
      </c>
      <c r="D31" s="31">
        <f t="shared" ref="D31:H31" si="7">SUM(D32:D40)</f>
        <v>-156348657.64000002</v>
      </c>
      <c r="E31" s="31">
        <f t="shared" si="7"/>
        <v>328548450.40000004</v>
      </c>
      <c r="F31" s="31">
        <f t="shared" si="7"/>
        <v>268378058.46000004</v>
      </c>
      <c r="G31" s="34">
        <f t="shared" si="7"/>
        <v>215623232.16000003</v>
      </c>
      <c r="H31" s="31">
        <f t="shared" si="7"/>
        <v>60170391.940000013</v>
      </c>
    </row>
    <row r="32" spans="1:8" x14ac:dyDescent="0.25">
      <c r="A32" s="35"/>
      <c r="B32" s="36" t="s">
        <v>33</v>
      </c>
      <c r="C32" s="42">
        <v>130418945.95</v>
      </c>
      <c r="D32" s="43">
        <v>-40460298.399999999</v>
      </c>
      <c r="E32" s="42">
        <f t="shared" ref="E32:E40" si="8">C32+D32</f>
        <v>89958647.550000012</v>
      </c>
      <c r="F32" s="42">
        <v>85687198.340000004</v>
      </c>
      <c r="G32" s="44">
        <v>84431393.549999997</v>
      </c>
      <c r="H32" s="45">
        <f t="shared" ref="H32:H40" si="9">E32-F32</f>
        <v>4271449.2100000083</v>
      </c>
    </row>
    <row r="33" spans="1:8" x14ac:dyDescent="0.25">
      <c r="A33" s="35"/>
      <c r="B33" s="36" t="s">
        <v>34</v>
      </c>
      <c r="C33" s="42">
        <v>85407910.090000004</v>
      </c>
      <c r="D33" s="43">
        <v>-38507614.740000002</v>
      </c>
      <c r="E33" s="42">
        <f t="shared" si="8"/>
        <v>46900295.350000001</v>
      </c>
      <c r="F33" s="42">
        <v>35110188.299999997</v>
      </c>
      <c r="G33" s="44">
        <v>29217817.350000001</v>
      </c>
      <c r="H33" s="45">
        <f t="shared" si="9"/>
        <v>11790107.050000004</v>
      </c>
    </row>
    <row r="34" spans="1:8" x14ac:dyDescent="0.25">
      <c r="A34" s="35"/>
      <c r="B34" s="36" t="s">
        <v>35</v>
      </c>
      <c r="C34" s="42">
        <v>68489133.030000001</v>
      </c>
      <c r="D34" s="43">
        <v>-28137648.550000001</v>
      </c>
      <c r="E34" s="42">
        <v>40351484.479999997</v>
      </c>
      <c r="F34" s="42">
        <v>25249346.670000002</v>
      </c>
      <c r="G34" s="44">
        <v>17162452.43</v>
      </c>
      <c r="H34" s="45">
        <f t="shared" si="9"/>
        <v>15102137.809999995</v>
      </c>
    </row>
    <row r="35" spans="1:8" x14ac:dyDescent="0.25">
      <c r="A35" s="35"/>
      <c r="B35" s="36" t="s">
        <v>36</v>
      </c>
      <c r="C35" s="42">
        <v>23186548.600000001</v>
      </c>
      <c r="D35" s="43">
        <v>-12914800.470000001</v>
      </c>
      <c r="E35" s="42">
        <f t="shared" si="8"/>
        <v>10271748.130000001</v>
      </c>
      <c r="F35" s="42">
        <v>9411480.6799999997</v>
      </c>
      <c r="G35" s="44">
        <v>9092106.1400000006</v>
      </c>
      <c r="H35" s="45">
        <f t="shared" si="9"/>
        <v>860267.45000000112</v>
      </c>
    </row>
    <row r="36" spans="1:8" ht="24" x14ac:dyDescent="0.25">
      <c r="A36" s="35"/>
      <c r="B36" s="36" t="s">
        <v>37</v>
      </c>
      <c r="C36" s="42">
        <v>71246139.480000004</v>
      </c>
      <c r="D36" s="43">
        <v>-4736515.76</v>
      </c>
      <c r="E36" s="42">
        <v>66509623.719999999</v>
      </c>
      <c r="F36" s="42">
        <v>53247954.469999999</v>
      </c>
      <c r="G36" s="44">
        <v>29631226.050000001</v>
      </c>
      <c r="H36" s="45">
        <f t="shared" si="9"/>
        <v>13261669.25</v>
      </c>
    </row>
    <row r="37" spans="1:8" x14ac:dyDescent="0.25">
      <c r="A37" s="35"/>
      <c r="B37" s="36" t="s">
        <v>38</v>
      </c>
      <c r="C37" s="42">
        <v>31343136.010000002</v>
      </c>
      <c r="D37" s="43">
        <v>-5000</v>
      </c>
      <c r="E37" s="42">
        <v>31338136.010000002</v>
      </c>
      <c r="F37" s="42">
        <v>31277128.579999998</v>
      </c>
      <c r="G37" s="44">
        <v>23753147.510000002</v>
      </c>
      <c r="H37" s="45">
        <f t="shared" si="9"/>
        <v>61007.430000003427</v>
      </c>
    </row>
    <row r="38" spans="1:8" x14ac:dyDescent="0.25">
      <c r="A38" s="35"/>
      <c r="B38" s="36" t="s">
        <v>39</v>
      </c>
      <c r="C38" s="42">
        <v>7836489.9500000002</v>
      </c>
      <c r="D38" s="43">
        <v>-4256337.71</v>
      </c>
      <c r="E38" s="42">
        <f t="shared" si="8"/>
        <v>3580152.24</v>
      </c>
      <c r="F38" s="42">
        <v>930940.31</v>
      </c>
      <c r="G38" s="44">
        <v>908235.21</v>
      </c>
      <c r="H38" s="45">
        <f t="shared" si="9"/>
        <v>2649211.9300000002</v>
      </c>
    </row>
    <row r="39" spans="1:8" x14ac:dyDescent="0.25">
      <c r="A39" s="35"/>
      <c r="B39" s="36" t="s">
        <v>40</v>
      </c>
      <c r="C39" s="42">
        <v>34134090.869999997</v>
      </c>
      <c r="D39" s="43">
        <v>-14271534.74</v>
      </c>
      <c r="E39" s="42">
        <f t="shared" si="8"/>
        <v>19862556.129999995</v>
      </c>
      <c r="F39" s="42">
        <v>12520236.970000001</v>
      </c>
      <c r="G39" s="44">
        <v>9932234.0099999998</v>
      </c>
      <c r="H39" s="45">
        <f t="shared" si="9"/>
        <v>7342319.1599999946</v>
      </c>
    </row>
    <row r="40" spans="1:8" x14ac:dyDescent="0.25">
      <c r="A40" s="35"/>
      <c r="B40" s="41" t="s">
        <v>41</v>
      </c>
      <c r="C40" s="42">
        <v>32834714.059999999</v>
      </c>
      <c r="D40" s="43">
        <v>-13058907.27</v>
      </c>
      <c r="E40" s="42">
        <f t="shared" si="8"/>
        <v>19775806.789999999</v>
      </c>
      <c r="F40" s="42">
        <v>14943584.140000001</v>
      </c>
      <c r="G40" s="44">
        <v>11494619.91</v>
      </c>
      <c r="H40" s="45">
        <f t="shared" si="9"/>
        <v>4832222.6499999985</v>
      </c>
    </row>
    <row r="41" spans="1:8" x14ac:dyDescent="0.25">
      <c r="A41" s="35"/>
      <c r="B41" s="41"/>
      <c r="C41" s="42"/>
      <c r="D41" s="43"/>
      <c r="E41" s="42"/>
      <c r="F41" s="42"/>
      <c r="G41" s="44"/>
      <c r="H41" s="42"/>
    </row>
    <row r="42" spans="1:8" x14ac:dyDescent="0.25">
      <c r="A42" s="26" t="s">
        <v>42</v>
      </c>
      <c r="B42" s="27"/>
      <c r="C42" s="31">
        <f>SUM(C43:C51)</f>
        <v>300259804.81</v>
      </c>
      <c r="D42" s="31">
        <f t="shared" ref="D42:H42" si="10">SUM(D43:D51)</f>
        <v>34026175.689999998</v>
      </c>
      <c r="E42" s="31">
        <f t="shared" si="10"/>
        <v>334285980.49999994</v>
      </c>
      <c r="F42" s="31">
        <f t="shared" si="10"/>
        <v>307084637.02999997</v>
      </c>
      <c r="G42" s="34">
        <f t="shared" si="10"/>
        <v>288686859.70999998</v>
      </c>
      <c r="H42" s="31">
        <f t="shared" si="10"/>
        <v>27201343.469999999</v>
      </c>
    </row>
    <row r="43" spans="1:8" x14ac:dyDescent="0.25">
      <c r="A43" s="35"/>
      <c r="B43" s="36" t="s">
        <v>43</v>
      </c>
      <c r="C43" s="42">
        <v>0</v>
      </c>
      <c r="D43" s="43">
        <v>0</v>
      </c>
      <c r="E43" s="42">
        <f t="shared" ref="E43:E51" si="11">C43+D43</f>
        <v>0</v>
      </c>
      <c r="F43" s="42">
        <v>0</v>
      </c>
      <c r="G43" s="44"/>
      <c r="H43" s="45">
        <f t="shared" ref="H43:H51" si="12">E43-F43</f>
        <v>0</v>
      </c>
    </row>
    <row r="44" spans="1:8" x14ac:dyDescent="0.25">
      <c r="A44" s="35"/>
      <c r="B44" s="36" t="s">
        <v>44</v>
      </c>
      <c r="C44" s="42">
        <v>112059451.39</v>
      </c>
      <c r="D44" s="43">
        <v>1750000</v>
      </c>
      <c r="E44" s="42">
        <f t="shared" si="11"/>
        <v>113809451.39</v>
      </c>
      <c r="F44" s="42">
        <v>113651188.95999999</v>
      </c>
      <c r="G44" s="44">
        <v>112460501.84999999</v>
      </c>
      <c r="H44" s="45">
        <f t="shared" si="12"/>
        <v>158262.43000000715</v>
      </c>
    </row>
    <row r="45" spans="1:8" x14ac:dyDescent="0.25">
      <c r="A45" s="35"/>
      <c r="B45" s="36" t="s">
        <v>45</v>
      </c>
      <c r="C45" s="42">
        <v>128491290.61</v>
      </c>
      <c r="D45" s="43">
        <v>33691909.890000001</v>
      </c>
      <c r="E45" s="42">
        <f t="shared" si="11"/>
        <v>162183200.5</v>
      </c>
      <c r="F45" s="42">
        <v>147853986.05000001</v>
      </c>
      <c r="G45" s="44">
        <v>145880805.25</v>
      </c>
      <c r="H45" s="45">
        <f t="shared" si="12"/>
        <v>14329214.449999988</v>
      </c>
    </row>
    <row r="46" spans="1:8" x14ac:dyDescent="0.25">
      <c r="A46" s="35"/>
      <c r="B46" s="36" t="s">
        <v>46</v>
      </c>
      <c r="C46" s="42">
        <v>58609062.810000002</v>
      </c>
      <c r="D46" s="43">
        <v>-1989423.73</v>
      </c>
      <c r="E46" s="42">
        <f t="shared" si="11"/>
        <v>56619639.080000006</v>
      </c>
      <c r="F46" s="42">
        <v>44400983.560000002</v>
      </c>
      <c r="G46" s="44">
        <v>29167074.149999999</v>
      </c>
      <c r="H46" s="45">
        <f t="shared" si="12"/>
        <v>12218655.520000003</v>
      </c>
    </row>
    <row r="47" spans="1:8" x14ac:dyDescent="0.25">
      <c r="A47" s="35"/>
      <c r="B47" s="36" t="s">
        <v>47</v>
      </c>
      <c r="C47" s="42">
        <v>1100000</v>
      </c>
      <c r="D47" s="43">
        <v>573689.53</v>
      </c>
      <c r="E47" s="42">
        <f t="shared" si="11"/>
        <v>1673689.53</v>
      </c>
      <c r="F47" s="42">
        <v>1178478.46</v>
      </c>
      <c r="G47" s="44">
        <v>1178478.46</v>
      </c>
      <c r="H47" s="45">
        <f t="shared" si="12"/>
        <v>495211.07000000007</v>
      </c>
    </row>
    <row r="48" spans="1:8" x14ac:dyDescent="0.25">
      <c r="A48" s="35"/>
      <c r="B48" s="36" t="s">
        <v>48</v>
      </c>
      <c r="C48" s="42">
        <v>0</v>
      </c>
      <c r="D48" s="43">
        <v>0</v>
      </c>
      <c r="E48" s="42">
        <f t="shared" si="11"/>
        <v>0</v>
      </c>
      <c r="F48" s="42">
        <v>0</v>
      </c>
      <c r="G48" s="44">
        <v>0</v>
      </c>
      <c r="H48" s="45">
        <f t="shared" si="12"/>
        <v>0</v>
      </c>
    </row>
    <row r="49" spans="1:8" x14ac:dyDescent="0.25">
      <c r="A49" s="35"/>
      <c r="B49" s="36" t="s">
        <v>49</v>
      </c>
      <c r="C49" s="42">
        <v>0</v>
      </c>
      <c r="D49" s="43">
        <v>0</v>
      </c>
      <c r="E49" s="42">
        <f t="shared" si="11"/>
        <v>0</v>
      </c>
      <c r="F49" s="42">
        <v>0</v>
      </c>
      <c r="G49" s="44">
        <v>0</v>
      </c>
      <c r="H49" s="45">
        <f t="shared" si="12"/>
        <v>0</v>
      </c>
    </row>
    <row r="50" spans="1:8" x14ac:dyDescent="0.25">
      <c r="A50" s="35"/>
      <c r="B50" s="41" t="s">
        <v>50</v>
      </c>
      <c r="C50" s="42">
        <v>0</v>
      </c>
      <c r="D50" s="43">
        <v>0</v>
      </c>
      <c r="E50" s="42">
        <f t="shared" si="11"/>
        <v>0</v>
      </c>
      <c r="F50" s="42">
        <v>0</v>
      </c>
      <c r="G50" s="44">
        <v>0</v>
      </c>
      <c r="H50" s="45">
        <f t="shared" si="12"/>
        <v>0</v>
      </c>
    </row>
    <row r="51" spans="1:8" x14ac:dyDescent="0.25">
      <c r="A51" s="35"/>
      <c r="B51" s="41" t="s">
        <v>51</v>
      </c>
      <c r="C51" s="42">
        <v>0</v>
      </c>
      <c r="D51" s="43">
        <v>0</v>
      </c>
      <c r="E51" s="42">
        <f t="shared" si="11"/>
        <v>0</v>
      </c>
      <c r="F51" s="42">
        <v>0</v>
      </c>
      <c r="G51" s="44">
        <v>0</v>
      </c>
      <c r="H51" s="45">
        <f t="shared" si="12"/>
        <v>0</v>
      </c>
    </row>
    <row r="52" spans="1:8" x14ac:dyDescent="0.25">
      <c r="A52" s="35"/>
      <c r="B52" s="41"/>
      <c r="C52" s="45"/>
      <c r="D52" s="50"/>
      <c r="E52" s="45"/>
      <c r="F52" s="45"/>
      <c r="G52" s="51"/>
      <c r="H52" s="45"/>
    </row>
    <row r="53" spans="1:8" x14ac:dyDescent="0.25">
      <c r="A53" s="26" t="s">
        <v>52</v>
      </c>
      <c r="B53" s="27"/>
      <c r="C53" s="31">
        <f>SUM(C54:C62)</f>
        <v>10070283.15</v>
      </c>
      <c r="D53" s="31">
        <f t="shared" ref="D53:H53" si="13">SUM(D54:D62)</f>
        <v>37748406.700000003</v>
      </c>
      <c r="E53" s="31">
        <f t="shared" si="13"/>
        <v>47818689.850000001</v>
      </c>
      <c r="F53" s="31">
        <f t="shared" si="13"/>
        <v>46185093.920000002</v>
      </c>
      <c r="G53" s="34">
        <f t="shared" si="13"/>
        <v>32655114.859999999</v>
      </c>
      <c r="H53" s="31">
        <f t="shared" si="13"/>
        <v>1633595.9299999995</v>
      </c>
    </row>
    <row r="54" spans="1:8" x14ac:dyDescent="0.25">
      <c r="A54" s="35"/>
      <c r="B54" s="41" t="s">
        <v>53</v>
      </c>
      <c r="C54" s="52">
        <v>0</v>
      </c>
      <c r="D54" s="43">
        <v>2891062.56</v>
      </c>
      <c r="E54" s="42">
        <f t="shared" ref="E54:E62" si="14">C54+D54</f>
        <v>2891062.56</v>
      </c>
      <c r="F54" s="42">
        <v>2582100.4900000002</v>
      </c>
      <c r="G54" s="44">
        <v>860270.63</v>
      </c>
      <c r="H54" s="45">
        <f t="shared" ref="H54:H62" si="15">E54-F54</f>
        <v>308962.06999999983</v>
      </c>
    </row>
    <row r="55" spans="1:8" x14ac:dyDescent="0.25">
      <c r="A55" s="35"/>
      <c r="B55" s="41" t="s">
        <v>54</v>
      </c>
      <c r="C55" s="52">
        <v>0</v>
      </c>
      <c r="D55" s="43">
        <v>566181.92000000004</v>
      </c>
      <c r="E55" s="42">
        <f t="shared" si="14"/>
        <v>566181.92000000004</v>
      </c>
      <c r="F55" s="42">
        <v>524688.59</v>
      </c>
      <c r="G55" s="44">
        <v>236748.36</v>
      </c>
      <c r="H55" s="45">
        <f t="shared" si="15"/>
        <v>41493.330000000075</v>
      </c>
    </row>
    <row r="56" spans="1:8" x14ac:dyDescent="0.25">
      <c r="A56" s="35"/>
      <c r="B56" s="41" t="s">
        <v>55</v>
      </c>
      <c r="C56" s="52">
        <v>0</v>
      </c>
      <c r="D56" s="43">
        <v>1217207.05</v>
      </c>
      <c r="E56" s="42">
        <f t="shared" si="14"/>
        <v>1217207.05</v>
      </c>
      <c r="F56" s="42">
        <v>1217207.04</v>
      </c>
      <c r="G56" s="44">
        <v>1005363.13</v>
      </c>
      <c r="H56" s="45">
        <f t="shared" si="15"/>
        <v>1.0000000009313226E-2</v>
      </c>
    </row>
    <row r="57" spans="1:8" x14ac:dyDescent="0.25">
      <c r="A57" s="35"/>
      <c r="B57" s="41" t="s">
        <v>56</v>
      </c>
      <c r="C57" s="52">
        <v>10070283.15</v>
      </c>
      <c r="D57" s="43">
        <v>5316948.46</v>
      </c>
      <c r="E57" s="42">
        <f t="shared" si="14"/>
        <v>15387231.609999999</v>
      </c>
      <c r="F57" s="42">
        <v>14365984.99</v>
      </c>
      <c r="G57" s="44">
        <v>9555637</v>
      </c>
      <c r="H57" s="45">
        <f t="shared" si="15"/>
        <v>1021246.6199999992</v>
      </c>
    </row>
    <row r="58" spans="1:8" x14ac:dyDescent="0.25">
      <c r="A58" s="35"/>
      <c r="B58" s="41" t="s">
        <v>57</v>
      </c>
      <c r="C58" s="52">
        <v>0</v>
      </c>
      <c r="D58" s="43">
        <v>0</v>
      </c>
      <c r="E58" s="42">
        <f t="shared" si="14"/>
        <v>0</v>
      </c>
      <c r="F58" s="42">
        <v>0</v>
      </c>
      <c r="G58" s="44">
        <v>0</v>
      </c>
      <c r="H58" s="45">
        <f t="shared" si="15"/>
        <v>0</v>
      </c>
    </row>
    <row r="59" spans="1:8" x14ac:dyDescent="0.25">
      <c r="A59" s="35"/>
      <c r="B59" s="41" t="s">
        <v>58</v>
      </c>
      <c r="C59" s="52">
        <v>0</v>
      </c>
      <c r="D59" s="43">
        <v>11128141.07</v>
      </c>
      <c r="E59" s="42">
        <f t="shared" si="14"/>
        <v>11128141.07</v>
      </c>
      <c r="F59" s="42">
        <v>10866247.17</v>
      </c>
      <c r="G59" s="44">
        <v>6588493.2999999998</v>
      </c>
      <c r="H59" s="45">
        <f t="shared" si="15"/>
        <v>261893.90000000037</v>
      </c>
    </row>
    <row r="60" spans="1:8" x14ac:dyDescent="0.25">
      <c r="A60" s="35"/>
      <c r="B60" s="41" t="s">
        <v>59</v>
      </c>
      <c r="C60" s="52">
        <v>0</v>
      </c>
      <c r="D60" s="43">
        <v>0</v>
      </c>
      <c r="E60" s="42">
        <f t="shared" si="14"/>
        <v>0</v>
      </c>
      <c r="F60" s="42">
        <v>0</v>
      </c>
      <c r="G60" s="44">
        <v>0</v>
      </c>
      <c r="H60" s="45">
        <f t="shared" si="15"/>
        <v>0</v>
      </c>
    </row>
    <row r="61" spans="1:8" x14ac:dyDescent="0.25">
      <c r="A61" s="35"/>
      <c r="B61" s="41" t="s">
        <v>60</v>
      </c>
      <c r="C61" s="52">
        <v>0</v>
      </c>
      <c r="D61" s="43">
        <v>0</v>
      </c>
      <c r="E61" s="42">
        <f t="shared" si="14"/>
        <v>0</v>
      </c>
      <c r="F61" s="42">
        <v>0</v>
      </c>
      <c r="G61" s="44">
        <v>0</v>
      </c>
      <c r="H61" s="45">
        <f t="shared" si="15"/>
        <v>0</v>
      </c>
    </row>
    <row r="62" spans="1:8" x14ac:dyDescent="0.25">
      <c r="A62" s="35"/>
      <c r="B62" s="41" t="s">
        <v>61</v>
      </c>
      <c r="C62" s="52">
        <v>0</v>
      </c>
      <c r="D62" s="43">
        <v>16628865.640000001</v>
      </c>
      <c r="E62" s="42">
        <f t="shared" si="14"/>
        <v>16628865.640000001</v>
      </c>
      <c r="F62" s="42">
        <v>16628865.640000001</v>
      </c>
      <c r="G62" s="44">
        <v>14408602.439999999</v>
      </c>
      <c r="H62" s="45">
        <f t="shared" si="15"/>
        <v>0</v>
      </c>
    </row>
    <row r="63" spans="1:8" x14ac:dyDescent="0.25">
      <c r="A63" s="35"/>
      <c r="B63" s="41"/>
      <c r="C63" s="45"/>
      <c r="D63" s="50"/>
      <c r="E63" s="45"/>
      <c r="F63" s="45"/>
      <c r="G63" s="51"/>
      <c r="H63" s="45"/>
    </row>
    <row r="64" spans="1:8" x14ac:dyDescent="0.25">
      <c r="A64" s="26" t="s">
        <v>62</v>
      </c>
      <c r="B64" s="27"/>
      <c r="C64" s="31">
        <f>SUM(C65:C67)</f>
        <v>10000000</v>
      </c>
      <c r="D64" s="31">
        <f t="shared" ref="D64:H64" si="16">SUM(D65:D67)</f>
        <v>230577306.28999999</v>
      </c>
      <c r="E64" s="31">
        <f t="shared" si="16"/>
        <v>240577306.28999999</v>
      </c>
      <c r="F64" s="31">
        <f t="shared" si="16"/>
        <v>71746484.089999989</v>
      </c>
      <c r="G64" s="34">
        <f t="shared" si="16"/>
        <v>8830898.4100000001</v>
      </c>
      <c r="H64" s="31">
        <f t="shared" si="16"/>
        <v>168830822.19999999</v>
      </c>
    </row>
    <row r="65" spans="1:8" x14ac:dyDescent="0.25">
      <c r="A65" s="35"/>
      <c r="B65" s="41" t="s">
        <v>63</v>
      </c>
      <c r="C65" s="42">
        <v>10000000</v>
      </c>
      <c r="D65" s="43">
        <v>227457781.28999999</v>
      </c>
      <c r="E65" s="42">
        <f t="shared" ref="E65:E67" si="17">C65+D65</f>
        <v>237457781.28999999</v>
      </c>
      <c r="F65" s="42">
        <v>68877884.319999993</v>
      </c>
      <c r="G65" s="44">
        <v>6562298.6399999997</v>
      </c>
      <c r="H65" s="45">
        <f t="shared" ref="H65:H67" si="18">E65-F65</f>
        <v>168579896.97</v>
      </c>
    </row>
    <row r="66" spans="1:8" x14ac:dyDescent="0.25">
      <c r="A66" s="35"/>
      <c r="B66" s="41" t="s">
        <v>64</v>
      </c>
      <c r="C66" s="42">
        <v>0</v>
      </c>
      <c r="D66" s="43">
        <v>0</v>
      </c>
      <c r="E66" s="42">
        <f t="shared" si="17"/>
        <v>0</v>
      </c>
      <c r="F66" s="42">
        <v>0</v>
      </c>
      <c r="G66" s="44"/>
      <c r="H66" s="45">
        <f t="shared" si="18"/>
        <v>0</v>
      </c>
    </row>
    <row r="67" spans="1:8" x14ac:dyDescent="0.25">
      <c r="A67" s="35"/>
      <c r="B67" s="41" t="s">
        <v>65</v>
      </c>
      <c r="C67" s="42">
        <v>0</v>
      </c>
      <c r="D67" s="43">
        <v>3119525</v>
      </c>
      <c r="E67" s="42">
        <f t="shared" si="17"/>
        <v>3119525</v>
      </c>
      <c r="F67" s="42">
        <v>2868599.77</v>
      </c>
      <c r="G67" s="44">
        <v>2268599.77</v>
      </c>
      <c r="H67" s="45">
        <f t="shared" si="18"/>
        <v>250925.22999999998</v>
      </c>
    </row>
    <row r="68" spans="1:8" x14ac:dyDescent="0.25">
      <c r="A68" s="35"/>
      <c r="B68" s="41"/>
      <c r="C68" s="45"/>
      <c r="D68" s="50"/>
      <c r="E68" s="45"/>
      <c r="F68" s="45"/>
      <c r="G68" s="51"/>
      <c r="H68" s="45"/>
    </row>
    <row r="69" spans="1:8" x14ac:dyDescent="0.25">
      <c r="A69" s="46" t="s">
        <v>66</v>
      </c>
      <c r="B69" s="47"/>
      <c r="C69" s="53">
        <f>SUM(C70:C77)</f>
        <v>0</v>
      </c>
      <c r="D69" s="54">
        <f t="shared" ref="D69:H69" si="19">SUM(D70:D77)</f>
        <v>0</v>
      </c>
      <c r="E69" s="55">
        <f t="shared" si="19"/>
        <v>0</v>
      </c>
      <c r="F69" s="53">
        <f t="shared" si="19"/>
        <v>0</v>
      </c>
      <c r="G69" s="54">
        <f t="shared" si="19"/>
        <v>0</v>
      </c>
      <c r="H69" s="53">
        <f t="shared" si="19"/>
        <v>0</v>
      </c>
    </row>
    <row r="70" spans="1:8" x14ac:dyDescent="0.25">
      <c r="A70" s="35"/>
      <c r="B70" s="41" t="s">
        <v>67</v>
      </c>
      <c r="C70" s="52">
        <v>0</v>
      </c>
      <c r="D70" s="56">
        <v>0</v>
      </c>
      <c r="E70" s="42">
        <f t="shared" ref="E70:E76" si="20">C70+D70</f>
        <v>0</v>
      </c>
      <c r="F70" s="52">
        <v>0</v>
      </c>
      <c r="G70" s="56">
        <v>0</v>
      </c>
      <c r="H70" s="52">
        <v>0</v>
      </c>
    </row>
    <row r="71" spans="1:8" x14ac:dyDescent="0.25">
      <c r="A71" s="35"/>
      <c r="B71" s="41" t="s">
        <v>68</v>
      </c>
      <c r="C71" s="52">
        <v>0</v>
      </c>
      <c r="D71" s="56">
        <v>0</v>
      </c>
      <c r="E71" s="42">
        <f t="shared" si="20"/>
        <v>0</v>
      </c>
      <c r="F71" s="52">
        <v>0</v>
      </c>
      <c r="G71" s="56">
        <v>0</v>
      </c>
      <c r="H71" s="52">
        <v>0</v>
      </c>
    </row>
    <row r="72" spans="1:8" x14ac:dyDescent="0.25">
      <c r="A72" s="35"/>
      <c r="B72" s="41" t="s">
        <v>69</v>
      </c>
      <c r="C72" s="52">
        <v>0</v>
      </c>
      <c r="D72" s="56">
        <v>0</v>
      </c>
      <c r="E72" s="42">
        <f t="shared" si="20"/>
        <v>0</v>
      </c>
      <c r="F72" s="52">
        <v>0</v>
      </c>
      <c r="G72" s="56">
        <v>0</v>
      </c>
      <c r="H72" s="52">
        <v>0</v>
      </c>
    </row>
    <row r="73" spans="1:8" x14ac:dyDescent="0.25">
      <c r="A73" s="35"/>
      <c r="B73" s="41" t="s">
        <v>70</v>
      </c>
      <c r="C73" s="52">
        <v>0</v>
      </c>
      <c r="D73" s="56">
        <v>0</v>
      </c>
      <c r="E73" s="42">
        <f t="shared" si="20"/>
        <v>0</v>
      </c>
      <c r="F73" s="52">
        <v>0</v>
      </c>
      <c r="G73" s="56">
        <v>0</v>
      </c>
      <c r="H73" s="52">
        <v>0</v>
      </c>
    </row>
    <row r="74" spans="1:8" x14ac:dyDescent="0.25">
      <c r="A74" s="35"/>
      <c r="B74" s="36" t="s">
        <v>71</v>
      </c>
      <c r="C74" s="52">
        <v>0</v>
      </c>
      <c r="D74" s="56">
        <v>0</v>
      </c>
      <c r="E74" s="42">
        <f t="shared" si="20"/>
        <v>0</v>
      </c>
      <c r="F74" s="52">
        <v>0</v>
      </c>
      <c r="G74" s="56">
        <v>0</v>
      </c>
      <c r="H74" s="52">
        <v>0</v>
      </c>
    </row>
    <row r="75" spans="1:8" x14ac:dyDescent="0.25">
      <c r="A75" s="35"/>
      <c r="B75" s="36" t="s">
        <v>72</v>
      </c>
      <c r="C75" s="52">
        <v>0</v>
      </c>
      <c r="D75" s="56">
        <v>0</v>
      </c>
      <c r="E75" s="42">
        <f t="shared" si="20"/>
        <v>0</v>
      </c>
      <c r="F75" s="52">
        <v>0</v>
      </c>
      <c r="G75" s="56">
        <v>0</v>
      </c>
      <c r="H75" s="52">
        <v>0</v>
      </c>
    </row>
    <row r="76" spans="1:8" x14ac:dyDescent="0.25">
      <c r="A76" s="35"/>
      <c r="B76" s="41" t="s">
        <v>73</v>
      </c>
      <c r="C76" s="52">
        <v>0</v>
      </c>
      <c r="D76" s="56">
        <v>0</v>
      </c>
      <c r="E76" s="42">
        <f t="shared" si="20"/>
        <v>0</v>
      </c>
      <c r="F76" s="52">
        <v>0</v>
      </c>
      <c r="G76" s="56">
        <v>0</v>
      </c>
      <c r="H76" s="52">
        <v>0</v>
      </c>
    </row>
    <row r="77" spans="1:8" x14ac:dyDescent="0.25">
      <c r="A77" s="35"/>
      <c r="B77" s="36" t="s">
        <v>74</v>
      </c>
      <c r="C77" s="45">
        <v>0</v>
      </c>
      <c r="D77" s="50">
        <v>0</v>
      </c>
      <c r="E77" s="42">
        <v>0</v>
      </c>
      <c r="F77" s="45">
        <v>0</v>
      </c>
      <c r="G77" s="51">
        <v>0</v>
      </c>
      <c r="H77" s="45">
        <v>0</v>
      </c>
    </row>
    <row r="78" spans="1:8" x14ac:dyDescent="0.25">
      <c r="A78" s="35"/>
      <c r="B78" s="41"/>
      <c r="C78" s="45"/>
      <c r="D78" s="50"/>
      <c r="E78" s="45"/>
      <c r="F78" s="45"/>
      <c r="G78" s="51"/>
      <c r="H78" s="45"/>
    </row>
    <row r="79" spans="1:8" x14ac:dyDescent="0.25">
      <c r="A79" s="57" t="s">
        <v>75</v>
      </c>
      <c r="B79" s="58"/>
      <c r="C79" s="53">
        <f>SUM(C80:C82)</f>
        <v>0</v>
      </c>
      <c r="D79" s="53">
        <f t="shared" ref="D79:H79" si="21">SUM(D80:D82)</f>
        <v>0</v>
      </c>
      <c r="E79" s="53">
        <f t="shared" si="21"/>
        <v>0</v>
      </c>
      <c r="F79" s="53">
        <f t="shared" si="21"/>
        <v>0</v>
      </c>
      <c r="G79" s="59">
        <f t="shared" si="21"/>
        <v>0</v>
      </c>
      <c r="H79" s="53">
        <f t="shared" si="21"/>
        <v>0</v>
      </c>
    </row>
    <row r="80" spans="1:8" x14ac:dyDescent="0.25">
      <c r="A80" s="35"/>
      <c r="B80" s="41" t="s">
        <v>76</v>
      </c>
      <c r="C80" s="45">
        <v>0</v>
      </c>
      <c r="D80" s="50">
        <v>0</v>
      </c>
      <c r="E80" s="42">
        <f t="shared" ref="E80:E82" si="22">C80+D80</f>
        <v>0</v>
      </c>
      <c r="F80" s="45">
        <v>0</v>
      </c>
      <c r="G80" s="51">
        <v>0</v>
      </c>
      <c r="H80" s="45">
        <v>0</v>
      </c>
    </row>
    <row r="81" spans="1:8" x14ac:dyDescent="0.25">
      <c r="A81" s="35"/>
      <c r="B81" s="41" t="s">
        <v>77</v>
      </c>
      <c r="C81" s="45">
        <v>0</v>
      </c>
      <c r="D81" s="50">
        <v>0</v>
      </c>
      <c r="E81" s="42">
        <f t="shared" si="22"/>
        <v>0</v>
      </c>
      <c r="F81" s="45">
        <v>0</v>
      </c>
      <c r="G81" s="51">
        <v>0</v>
      </c>
      <c r="H81" s="45">
        <v>0</v>
      </c>
    </row>
    <row r="82" spans="1:8" x14ac:dyDescent="0.25">
      <c r="A82" s="35"/>
      <c r="B82" s="41" t="s">
        <v>78</v>
      </c>
      <c r="C82" s="45">
        <v>0</v>
      </c>
      <c r="D82" s="50">
        <v>0</v>
      </c>
      <c r="E82" s="42">
        <f t="shared" si="22"/>
        <v>0</v>
      </c>
      <c r="F82" s="45">
        <v>0</v>
      </c>
      <c r="G82" s="51">
        <v>0</v>
      </c>
      <c r="H82" s="45">
        <v>0</v>
      </c>
    </row>
    <row r="83" spans="1:8" x14ac:dyDescent="0.25">
      <c r="A83" s="35"/>
      <c r="B83" s="41"/>
      <c r="C83" s="45"/>
      <c r="D83" s="50"/>
      <c r="E83" s="45"/>
      <c r="F83" s="45"/>
      <c r="G83" s="51"/>
      <c r="H83" s="45"/>
    </row>
    <row r="84" spans="1:8" x14ac:dyDescent="0.25">
      <c r="A84" s="26" t="s">
        <v>79</v>
      </c>
      <c r="B84" s="27"/>
      <c r="C84" s="31">
        <f>SUM(C85:C91)</f>
        <v>115963887.05999999</v>
      </c>
      <c r="D84" s="60">
        <f t="shared" ref="D84:H84" si="23">SUM(D85:D91)</f>
        <v>-8549199.7100000009</v>
      </c>
      <c r="E84" s="31">
        <f t="shared" si="23"/>
        <v>107414687.34999999</v>
      </c>
      <c r="F84" s="31">
        <f t="shared" si="23"/>
        <v>87326847.379999995</v>
      </c>
      <c r="G84" s="34">
        <f t="shared" si="23"/>
        <v>87326847.379999995</v>
      </c>
      <c r="H84" s="31">
        <f t="shared" si="23"/>
        <v>20087839.969999991</v>
      </c>
    </row>
    <row r="85" spans="1:8" x14ac:dyDescent="0.25">
      <c r="A85" s="35"/>
      <c r="B85" s="41" t="s">
        <v>80</v>
      </c>
      <c r="C85" s="42">
        <v>84575127.319999993</v>
      </c>
      <c r="D85" s="43">
        <v>-9423095.5600000005</v>
      </c>
      <c r="E85" s="42">
        <f t="shared" ref="E85:E91" si="24">C85+D85</f>
        <v>75152031.75999999</v>
      </c>
      <c r="F85" s="49">
        <v>61847854.619999997</v>
      </c>
      <c r="G85" s="61">
        <f>F85</f>
        <v>61847854.619999997</v>
      </c>
      <c r="H85" s="45">
        <f t="shared" ref="H85:H87" si="25">E85-F85</f>
        <v>13304177.139999993</v>
      </c>
    </row>
    <row r="86" spans="1:8" x14ac:dyDescent="0.25">
      <c r="A86" s="35"/>
      <c r="B86" s="41" t="s">
        <v>81</v>
      </c>
      <c r="C86" s="42">
        <v>31388759.739999998</v>
      </c>
      <c r="D86" s="43">
        <v>873895.85</v>
      </c>
      <c r="E86" s="42">
        <f t="shared" si="24"/>
        <v>32262655.59</v>
      </c>
      <c r="F86" s="62">
        <v>25478992.760000002</v>
      </c>
      <c r="G86" s="61">
        <f>F86</f>
        <v>25478992.760000002</v>
      </c>
      <c r="H86" s="45">
        <f t="shared" si="25"/>
        <v>6783662.8299999982</v>
      </c>
    </row>
    <row r="87" spans="1:8" x14ac:dyDescent="0.25">
      <c r="A87" s="35"/>
      <c r="B87" s="41" t="s">
        <v>82</v>
      </c>
      <c r="C87" s="42">
        <v>0</v>
      </c>
      <c r="D87" s="43">
        <v>0</v>
      </c>
      <c r="E87" s="42">
        <f t="shared" si="24"/>
        <v>0</v>
      </c>
      <c r="F87" s="42">
        <v>0</v>
      </c>
      <c r="G87" s="44">
        <v>0</v>
      </c>
      <c r="H87" s="45">
        <f t="shared" si="25"/>
        <v>0</v>
      </c>
    </row>
    <row r="88" spans="1:8" x14ac:dyDescent="0.25">
      <c r="A88" s="35"/>
      <c r="B88" s="41" t="s">
        <v>83</v>
      </c>
      <c r="C88" s="42">
        <v>0</v>
      </c>
      <c r="D88" s="43">
        <v>0</v>
      </c>
      <c r="E88" s="42">
        <f t="shared" si="24"/>
        <v>0</v>
      </c>
      <c r="F88" s="42">
        <v>0</v>
      </c>
      <c r="G88" s="44">
        <v>0</v>
      </c>
      <c r="H88" s="42">
        <v>0</v>
      </c>
    </row>
    <row r="89" spans="1:8" x14ac:dyDescent="0.25">
      <c r="A89" s="35"/>
      <c r="B89" s="41" t="s">
        <v>84</v>
      </c>
      <c r="C89" s="42">
        <v>0</v>
      </c>
      <c r="D89" s="43">
        <v>0</v>
      </c>
      <c r="E89" s="42">
        <f t="shared" si="24"/>
        <v>0</v>
      </c>
      <c r="F89" s="42">
        <v>0</v>
      </c>
      <c r="G89" s="44">
        <v>0</v>
      </c>
      <c r="H89" s="42">
        <v>0</v>
      </c>
    </row>
    <row r="90" spans="1:8" x14ac:dyDescent="0.25">
      <c r="A90" s="35"/>
      <c r="B90" s="41" t="s">
        <v>85</v>
      </c>
      <c r="C90" s="42">
        <v>0</v>
      </c>
      <c r="D90" s="43">
        <v>0</v>
      </c>
      <c r="E90" s="42">
        <f t="shared" si="24"/>
        <v>0</v>
      </c>
      <c r="F90" s="42">
        <v>0</v>
      </c>
      <c r="G90" s="44">
        <v>0</v>
      </c>
      <c r="H90" s="42">
        <v>0</v>
      </c>
    </row>
    <row r="91" spans="1:8" x14ac:dyDescent="0.25">
      <c r="A91" s="35"/>
      <c r="B91" s="41" t="s">
        <v>86</v>
      </c>
      <c r="C91" s="42">
        <v>0</v>
      </c>
      <c r="D91" s="43">
        <v>0</v>
      </c>
      <c r="E91" s="42">
        <f t="shared" si="24"/>
        <v>0</v>
      </c>
      <c r="F91" s="42">
        <v>0</v>
      </c>
      <c r="G91" s="44">
        <v>0</v>
      </c>
      <c r="H91" s="42">
        <v>0</v>
      </c>
    </row>
    <row r="92" spans="1:8" x14ac:dyDescent="0.25">
      <c r="A92" s="35"/>
      <c r="B92" s="41"/>
      <c r="C92" s="63"/>
      <c r="D92" s="42"/>
      <c r="E92" s="42"/>
      <c r="F92" s="42"/>
      <c r="G92" s="44"/>
      <c r="H92" s="42"/>
    </row>
    <row r="93" spans="1:8" x14ac:dyDescent="0.25">
      <c r="A93" s="26" t="s">
        <v>87</v>
      </c>
      <c r="B93" s="27"/>
      <c r="C93" s="64">
        <f>C95+C104+C115+C126+C137+C148</f>
        <v>580014850.39999998</v>
      </c>
      <c r="D93" s="64">
        <f t="shared" ref="D93:H93" si="26">D95+D104+D115+D126+D137+D148</f>
        <v>42749983.890000001</v>
      </c>
      <c r="E93" s="28">
        <f t="shared" si="26"/>
        <v>622764834.28999996</v>
      </c>
      <c r="F93" s="28">
        <f t="shared" si="26"/>
        <v>602351878.75999987</v>
      </c>
      <c r="G93" s="30">
        <f t="shared" si="26"/>
        <v>552406189.3599999</v>
      </c>
      <c r="H93" s="28">
        <f t="shared" si="26"/>
        <v>20412955.530000001</v>
      </c>
    </row>
    <row r="94" spans="1:8" x14ac:dyDescent="0.25">
      <c r="A94" s="32"/>
      <c r="B94" s="33"/>
      <c r="C94" s="65"/>
      <c r="D94" s="65"/>
      <c r="E94" s="31"/>
      <c r="F94" s="31"/>
      <c r="G94" s="34"/>
      <c r="H94" s="31"/>
    </row>
    <row r="95" spans="1:8" x14ac:dyDescent="0.25">
      <c r="A95" s="26" t="s">
        <v>14</v>
      </c>
      <c r="B95" s="27"/>
      <c r="C95" s="66">
        <f>SUM(C96:C102)</f>
        <v>254952591.57999998</v>
      </c>
      <c r="D95" s="66">
        <f t="shared" ref="D95:H95" si="27">SUM(D96:D102)</f>
        <v>12025746.509999998</v>
      </c>
      <c r="E95" s="53">
        <f t="shared" si="27"/>
        <v>266978338.09</v>
      </c>
      <c r="F95" s="53">
        <f t="shared" si="27"/>
        <v>266978082.69</v>
      </c>
      <c r="G95" s="59">
        <f t="shared" si="27"/>
        <v>266978082.69</v>
      </c>
      <c r="H95" s="53">
        <f t="shared" si="27"/>
        <v>255.39999999850988</v>
      </c>
    </row>
    <row r="96" spans="1:8" x14ac:dyDescent="0.25">
      <c r="A96" s="35"/>
      <c r="B96" s="41" t="s">
        <v>15</v>
      </c>
      <c r="C96" s="63">
        <v>124663909.02</v>
      </c>
      <c r="D96" s="63">
        <v>9615624.3699999992</v>
      </c>
      <c r="E96" s="42">
        <f t="shared" ref="E96:E102" si="28">C96+D96</f>
        <v>134279533.38999999</v>
      </c>
      <c r="F96" s="42">
        <v>134279533.38999999</v>
      </c>
      <c r="G96" s="44">
        <v>134279533.38999999</v>
      </c>
      <c r="H96" s="52">
        <f t="shared" ref="H96:H113" si="29">E96-F96</f>
        <v>0</v>
      </c>
    </row>
    <row r="97" spans="1:8" x14ac:dyDescent="0.25">
      <c r="A97" s="35"/>
      <c r="B97" s="41" t="s">
        <v>16</v>
      </c>
      <c r="C97" s="63">
        <v>4629470.18</v>
      </c>
      <c r="D97" s="63">
        <v>-1891030.18</v>
      </c>
      <c r="E97" s="42">
        <f t="shared" si="28"/>
        <v>2738440</v>
      </c>
      <c r="F97" s="42">
        <v>2738440</v>
      </c>
      <c r="G97" s="44">
        <v>2738440</v>
      </c>
      <c r="H97" s="52">
        <f t="shared" si="29"/>
        <v>0</v>
      </c>
    </row>
    <row r="98" spans="1:8" x14ac:dyDescent="0.25">
      <c r="A98" s="35"/>
      <c r="B98" s="41" t="s">
        <v>17</v>
      </c>
      <c r="C98" s="63">
        <v>49629690.369999997</v>
      </c>
      <c r="D98" s="63">
        <v>-3187319.56</v>
      </c>
      <c r="E98" s="42">
        <f t="shared" si="28"/>
        <v>46442370.809999995</v>
      </c>
      <c r="F98" s="42">
        <v>46442370.82</v>
      </c>
      <c r="G98" s="44">
        <v>46442370.82</v>
      </c>
      <c r="H98" s="52">
        <f t="shared" si="29"/>
        <v>-1.000000536441803E-2</v>
      </c>
    </row>
    <row r="99" spans="1:8" x14ac:dyDescent="0.25">
      <c r="A99" s="35"/>
      <c r="B99" s="41" t="s">
        <v>18</v>
      </c>
      <c r="C99" s="63">
        <v>32632191.370000001</v>
      </c>
      <c r="D99" s="63">
        <v>3817276.59</v>
      </c>
      <c r="E99" s="42">
        <f t="shared" si="28"/>
        <v>36449467.960000001</v>
      </c>
      <c r="F99" s="42">
        <v>36449212.549999997</v>
      </c>
      <c r="G99" s="44">
        <v>36449212.549999997</v>
      </c>
      <c r="H99" s="52">
        <f t="shared" si="29"/>
        <v>255.4100000038743</v>
      </c>
    </row>
    <row r="100" spans="1:8" x14ac:dyDescent="0.25">
      <c r="A100" s="35"/>
      <c r="B100" s="41" t="s">
        <v>19</v>
      </c>
      <c r="C100" s="63">
        <v>43397330.640000001</v>
      </c>
      <c r="D100" s="63">
        <v>3671195.29</v>
      </c>
      <c r="E100" s="42">
        <f t="shared" si="28"/>
        <v>47068525.93</v>
      </c>
      <c r="F100" s="42">
        <v>47068525.93</v>
      </c>
      <c r="G100" s="44">
        <v>47068525.93</v>
      </c>
      <c r="H100" s="52">
        <f t="shared" si="29"/>
        <v>0</v>
      </c>
    </row>
    <row r="101" spans="1:8" x14ac:dyDescent="0.25">
      <c r="A101" s="35"/>
      <c r="B101" s="41" t="s">
        <v>20</v>
      </c>
      <c r="C101" s="63">
        <v>0</v>
      </c>
      <c r="D101" s="63">
        <v>0</v>
      </c>
      <c r="E101" s="42">
        <f t="shared" si="28"/>
        <v>0</v>
      </c>
      <c r="F101" s="42">
        <v>0</v>
      </c>
      <c r="G101" s="44">
        <v>0</v>
      </c>
      <c r="H101" s="45">
        <f t="shared" si="29"/>
        <v>0</v>
      </c>
    </row>
    <row r="102" spans="1:8" x14ac:dyDescent="0.25">
      <c r="A102" s="35"/>
      <c r="B102" s="41" t="s">
        <v>21</v>
      </c>
      <c r="C102" s="63">
        <v>0</v>
      </c>
      <c r="D102" s="63">
        <v>0</v>
      </c>
      <c r="E102" s="42">
        <f t="shared" si="28"/>
        <v>0</v>
      </c>
      <c r="F102" s="42">
        <v>0</v>
      </c>
      <c r="G102" s="44">
        <v>0</v>
      </c>
      <c r="H102" s="45">
        <f t="shared" si="29"/>
        <v>0</v>
      </c>
    </row>
    <row r="103" spans="1:8" x14ac:dyDescent="0.25">
      <c r="A103" s="35"/>
      <c r="B103" s="41"/>
      <c r="C103" s="63"/>
      <c r="D103" s="63"/>
      <c r="E103" s="42"/>
      <c r="F103" s="42"/>
      <c r="G103" s="44"/>
      <c r="H103" s="45"/>
    </row>
    <row r="104" spans="1:8" x14ac:dyDescent="0.25">
      <c r="A104" s="26" t="s">
        <v>22</v>
      </c>
      <c r="B104" s="27"/>
      <c r="C104" s="65">
        <f>SUM(C105:C113)</f>
        <v>37813912.979999997</v>
      </c>
      <c r="D104" s="65">
        <f t="shared" ref="D104:H104" si="30">SUM(D105:D113)</f>
        <v>10787971.24</v>
      </c>
      <c r="E104" s="31">
        <f t="shared" si="30"/>
        <v>48601884.219999991</v>
      </c>
      <c r="F104" s="31">
        <f t="shared" si="30"/>
        <v>48601543.329999998</v>
      </c>
      <c r="G104" s="34">
        <f t="shared" si="30"/>
        <v>47534049.200000003</v>
      </c>
      <c r="H104" s="31">
        <f t="shared" si="30"/>
        <v>340.88999999989755</v>
      </c>
    </row>
    <row r="105" spans="1:8" ht="24" x14ac:dyDescent="0.25">
      <c r="A105" s="35"/>
      <c r="B105" s="36" t="s">
        <v>23</v>
      </c>
      <c r="C105" s="63">
        <v>0</v>
      </c>
      <c r="D105" s="63">
        <v>823229.61</v>
      </c>
      <c r="E105" s="62">
        <f t="shared" ref="E105:E113" si="31">C105+D105</f>
        <v>823229.61</v>
      </c>
      <c r="F105" s="42">
        <v>823229.61</v>
      </c>
      <c r="G105" s="44">
        <v>356521</v>
      </c>
      <c r="H105" s="52">
        <f t="shared" si="29"/>
        <v>0</v>
      </c>
    </row>
    <row r="106" spans="1:8" x14ac:dyDescent="0.25">
      <c r="A106" s="35"/>
      <c r="B106" s="36" t="s">
        <v>24</v>
      </c>
      <c r="C106" s="63">
        <v>0</v>
      </c>
      <c r="D106" s="63">
        <v>0</v>
      </c>
      <c r="E106" s="42">
        <f t="shared" si="31"/>
        <v>0</v>
      </c>
      <c r="F106" s="42">
        <v>0</v>
      </c>
      <c r="G106" s="44">
        <v>0</v>
      </c>
      <c r="H106" s="52">
        <f t="shared" si="29"/>
        <v>0</v>
      </c>
    </row>
    <row r="107" spans="1:8" x14ac:dyDescent="0.25">
      <c r="A107" s="35"/>
      <c r="B107" s="36" t="s">
        <v>25</v>
      </c>
      <c r="C107" s="63">
        <v>0</v>
      </c>
      <c r="D107" s="63">
        <v>0</v>
      </c>
      <c r="E107" s="42">
        <f t="shared" si="31"/>
        <v>0</v>
      </c>
      <c r="F107" s="42">
        <v>0</v>
      </c>
      <c r="G107" s="44">
        <v>0</v>
      </c>
      <c r="H107" s="52">
        <f t="shared" si="29"/>
        <v>0</v>
      </c>
    </row>
    <row r="108" spans="1:8" x14ac:dyDescent="0.25">
      <c r="A108" s="35"/>
      <c r="B108" s="36" t="s">
        <v>26</v>
      </c>
      <c r="C108" s="63">
        <v>2304141.58</v>
      </c>
      <c r="D108" s="63">
        <v>967335.11</v>
      </c>
      <c r="E108" s="42">
        <f t="shared" si="31"/>
        <v>3271476.69</v>
      </c>
      <c r="F108" s="42">
        <v>3271476.69</v>
      </c>
      <c r="G108" s="44">
        <v>3271476.7</v>
      </c>
      <c r="H108" s="52">
        <f t="shared" si="29"/>
        <v>0</v>
      </c>
    </row>
    <row r="109" spans="1:8" x14ac:dyDescent="0.25">
      <c r="A109" s="35"/>
      <c r="B109" s="36" t="s">
        <v>27</v>
      </c>
      <c r="C109" s="63">
        <v>0</v>
      </c>
      <c r="D109" s="63">
        <v>347512.89</v>
      </c>
      <c r="E109" s="42">
        <f t="shared" si="31"/>
        <v>347512.89</v>
      </c>
      <c r="F109" s="42">
        <v>347512.88</v>
      </c>
      <c r="G109" s="44">
        <v>347512.88</v>
      </c>
      <c r="H109" s="52">
        <f t="shared" si="29"/>
        <v>1.0000000009313226E-2</v>
      </c>
    </row>
    <row r="110" spans="1:8" x14ac:dyDescent="0.25">
      <c r="A110" s="35"/>
      <c r="B110" s="36" t="s">
        <v>28</v>
      </c>
      <c r="C110" s="63">
        <v>35509771.399999999</v>
      </c>
      <c r="D110" s="63">
        <v>-721820.24</v>
      </c>
      <c r="E110" s="42">
        <v>34787951.159999996</v>
      </c>
      <c r="F110" s="42">
        <v>34787951.159999996</v>
      </c>
      <c r="G110" s="44">
        <v>34787278.520000003</v>
      </c>
      <c r="H110" s="52">
        <f t="shared" si="29"/>
        <v>0</v>
      </c>
    </row>
    <row r="111" spans="1:8" x14ac:dyDescent="0.25">
      <c r="A111" s="35"/>
      <c r="B111" s="36" t="s">
        <v>29</v>
      </c>
      <c r="C111" s="63">
        <v>0</v>
      </c>
      <c r="D111" s="63">
        <v>6959530.0099999998</v>
      </c>
      <c r="E111" s="42">
        <f t="shared" si="31"/>
        <v>6959530.0099999998</v>
      </c>
      <c r="F111" s="42">
        <v>6959189.1299999999</v>
      </c>
      <c r="G111" s="44">
        <v>6802762.6600000001</v>
      </c>
      <c r="H111" s="52">
        <f t="shared" si="29"/>
        <v>340.87999999988824</v>
      </c>
    </row>
    <row r="112" spans="1:8" x14ac:dyDescent="0.25">
      <c r="A112" s="35"/>
      <c r="B112" s="36" t="s">
        <v>30</v>
      </c>
      <c r="C112" s="63">
        <v>0</v>
      </c>
      <c r="D112" s="63">
        <v>2363858.86</v>
      </c>
      <c r="E112" s="42">
        <f t="shared" si="31"/>
        <v>2363858.86</v>
      </c>
      <c r="F112" s="42">
        <v>2363858.86</v>
      </c>
      <c r="G112" s="44">
        <v>1920172.44</v>
      </c>
      <c r="H112" s="52">
        <f t="shared" si="29"/>
        <v>0</v>
      </c>
    </row>
    <row r="113" spans="1:8" x14ac:dyDescent="0.25">
      <c r="A113" s="35"/>
      <c r="B113" s="36" t="s">
        <v>31</v>
      </c>
      <c r="C113" s="63">
        <v>0</v>
      </c>
      <c r="D113" s="63">
        <v>48325</v>
      </c>
      <c r="E113" s="42">
        <f t="shared" si="31"/>
        <v>48325</v>
      </c>
      <c r="F113" s="42">
        <v>48325</v>
      </c>
      <c r="G113" s="44">
        <v>48325</v>
      </c>
      <c r="H113" s="52">
        <f t="shared" si="29"/>
        <v>0</v>
      </c>
    </row>
    <row r="114" spans="1:8" x14ac:dyDescent="0.25">
      <c r="A114" s="35"/>
      <c r="B114" s="41"/>
      <c r="C114" s="63"/>
      <c r="D114" s="63"/>
      <c r="E114" s="42"/>
      <c r="F114" s="42"/>
      <c r="G114" s="44"/>
      <c r="H114" s="52"/>
    </row>
    <row r="115" spans="1:8" x14ac:dyDescent="0.25">
      <c r="A115" s="26" t="s">
        <v>32</v>
      </c>
      <c r="B115" s="27"/>
      <c r="C115" s="65">
        <f>SUM(C116:C124)</f>
        <v>181413844.44</v>
      </c>
      <c r="D115" s="65">
        <f t="shared" ref="D115:H115" si="32">SUM(D116:D124)</f>
        <v>-15557963.09</v>
      </c>
      <c r="E115" s="31">
        <f t="shared" si="32"/>
        <v>165855881.34999999</v>
      </c>
      <c r="F115" s="31">
        <f t="shared" si="32"/>
        <v>165825470.03999999</v>
      </c>
      <c r="G115" s="34">
        <f t="shared" si="32"/>
        <v>165825470.03999999</v>
      </c>
      <c r="H115" s="31">
        <f t="shared" si="32"/>
        <v>30411.310000001453</v>
      </c>
    </row>
    <row r="116" spans="1:8" x14ac:dyDescent="0.25">
      <c r="A116" s="35"/>
      <c r="B116" s="36" t="s">
        <v>33</v>
      </c>
      <c r="C116" s="63">
        <v>0</v>
      </c>
      <c r="D116" s="63">
        <v>0</v>
      </c>
      <c r="E116" s="42">
        <f t="shared" ref="E116:E124" si="33">C116+D116</f>
        <v>0</v>
      </c>
      <c r="F116" s="42">
        <v>0</v>
      </c>
      <c r="G116" s="44">
        <v>0</v>
      </c>
      <c r="H116" s="52">
        <f t="shared" ref="H116:H146" si="34">E116-F116</f>
        <v>0</v>
      </c>
    </row>
    <row r="117" spans="1:8" x14ac:dyDescent="0.25">
      <c r="A117" s="35"/>
      <c r="B117" s="36" t="s">
        <v>34</v>
      </c>
      <c r="C117" s="63">
        <v>16625146.779999999</v>
      </c>
      <c r="D117" s="63">
        <v>-231967.89</v>
      </c>
      <c r="E117" s="42">
        <f t="shared" si="33"/>
        <v>16393178.889999999</v>
      </c>
      <c r="F117" s="42">
        <v>16393178.890000001</v>
      </c>
      <c r="G117" s="44">
        <v>16393178.890000001</v>
      </c>
      <c r="H117" s="52">
        <f t="shared" si="34"/>
        <v>0</v>
      </c>
    </row>
    <row r="118" spans="1:8" x14ac:dyDescent="0.25">
      <c r="A118" s="35"/>
      <c r="B118" s="36" t="s">
        <v>35</v>
      </c>
      <c r="C118" s="63">
        <v>21152928.420000002</v>
      </c>
      <c r="D118" s="63">
        <v>-14604128.42</v>
      </c>
      <c r="E118" s="42">
        <f t="shared" si="33"/>
        <v>6548800.0000000019</v>
      </c>
      <c r="F118" s="42">
        <v>6518788.6900000004</v>
      </c>
      <c r="G118" s="44">
        <v>6518788.6900000004</v>
      </c>
      <c r="H118" s="52">
        <f t="shared" si="34"/>
        <v>30011.310000001453</v>
      </c>
    </row>
    <row r="119" spans="1:8" x14ac:dyDescent="0.25">
      <c r="A119" s="35"/>
      <c r="B119" s="36" t="s">
        <v>36</v>
      </c>
      <c r="C119" s="63">
        <v>9553082.5299999993</v>
      </c>
      <c r="D119" s="63">
        <v>-3578364.3</v>
      </c>
      <c r="E119" s="42">
        <f t="shared" si="33"/>
        <v>5974718.2299999995</v>
      </c>
      <c r="F119" s="42">
        <v>5974718.2300000004</v>
      </c>
      <c r="G119" s="44">
        <v>5974718.2300000004</v>
      </c>
      <c r="H119" s="52">
        <f t="shared" si="34"/>
        <v>0</v>
      </c>
    </row>
    <row r="120" spans="1:8" ht="24" x14ac:dyDescent="0.25">
      <c r="A120" s="35"/>
      <c r="B120" s="36" t="s">
        <v>37</v>
      </c>
      <c r="C120" s="63">
        <v>134082686.70999999</v>
      </c>
      <c r="D120" s="63">
        <v>2616497.52</v>
      </c>
      <c r="E120" s="42">
        <f t="shared" si="33"/>
        <v>136699184.22999999</v>
      </c>
      <c r="F120" s="42">
        <v>136699184.22999999</v>
      </c>
      <c r="G120" s="44">
        <v>136699184.22999999</v>
      </c>
      <c r="H120" s="52">
        <f t="shared" si="34"/>
        <v>0</v>
      </c>
    </row>
    <row r="121" spans="1:8" x14ac:dyDescent="0.25">
      <c r="A121" s="35"/>
      <c r="B121" s="36" t="s">
        <v>38</v>
      </c>
      <c r="C121" s="63">
        <v>0</v>
      </c>
      <c r="D121" s="63">
        <v>240000</v>
      </c>
      <c r="E121" s="42">
        <f t="shared" si="33"/>
        <v>240000</v>
      </c>
      <c r="F121" s="42">
        <v>239600</v>
      </c>
      <c r="G121" s="44">
        <v>239600</v>
      </c>
      <c r="H121" s="52">
        <f t="shared" si="34"/>
        <v>400</v>
      </c>
    </row>
    <row r="122" spans="1:8" x14ac:dyDescent="0.25">
      <c r="A122" s="35"/>
      <c r="B122" s="36" t="s">
        <v>39</v>
      </c>
      <c r="C122" s="63">
        <v>0</v>
      </c>
      <c r="D122" s="63">
        <v>0</v>
      </c>
      <c r="E122" s="42">
        <f t="shared" si="33"/>
        <v>0</v>
      </c>
      <c r="F122" s="42">
        <v>0</v>
      </c>
      <c r="G122" s="42">
        <v>0</v>
      </c>
      <c r="H122" s="52">
        <f t="shared" si="34"/>
        <v>0</v>
      </c>
    </row>
    <row r="123" spans="1:8" x14ac:dyDescent="0.25">
      <c r="A123" s="35"/>
      <c r="B123" s="36" t="s">
        <v>40</v>
      </c>
      <c r="C123" s="63">
        <v>0</v>
      </c>
      <c r="D123" s="63">
        <v>0</v>
      </c>
      <c r="E123" s="42">
        <f t="shared" si="33"/>
        <v>0</v>
      </c>
      <c r="F123" s="42">
        <v>0</v>
      </c>
      <c r="G123" s="42">
        <v>0</v>
      </c>
      <c r="H123" s="52">
        <f t="shared" si="34"/>
        <v>0</v>
      </c>
    </row>
    <row r="124" spans="1:8" x14ac:dyDescent="0.25">
      <c r="A124" s="35"/>
      <c r="B124" s="41" t="s">
        <v>41</v>
      </c>
      <c r="C124" s="63">
        <v>0</v>
      </c>
      <c r="D124" s="63">
        <v>0</v>
      </c>
      <c r="E124" s="42">
        <f t="shared" si="33"/>
        <v>0</v>
      </c>
      <c r="F124" s="42">
        <v>0</v>
      </c>
      <c r="G124" s="42">
        <v>0</v>
      </c>
      <c r="H124" s="52">
        <f t="shared" si="34"/>
        <v>0</v>
      </c>
    </row>
    <row r="125" spans="1:8" x14ac:dyDescent="0.25">
      <c r="A125" s="35"/>
      <c r="B125" s="41"/>
      <c r="C125" s="63"/>
      <c r="D125" s="63"/>
      <c r="E125" s="42"/>
      <c r="F125" s="42"/>
      <c r="G125" s="44"/>
      <c r="H125" s="52"/>
    </row>
    <row r="126" spans="1:8" x14ac:dyDescent="0.25">
      <c r="A126" s="26" t="s">
        <v>42</v>
      </c>
      <c r="B126" s="27"/>
      <c r="C126" s="65">
        <f>SUM(C127:C135)</f>
        <v>0</v>
      </c>
      <c r="D126" s="65">
        <f t="shared" ref="D126:H126" si="35">SUM(D127:D135)</f>
        <v>1365000</v>
      </c>
      <c r="E126" s="31">
        <f t="shared" si="35"/>
        <v>1365000</v>
      </c>
      <c r="F126" s="31">
        <f t="shared" si="35"/>
        <v>1364999.88</v>
      </c>
      <c r="G126" s="34">
        <f t="shared" si="35"/>
        <v>1364999.88</v>
      </c>
      <c r="H126" s="31">
        <f t="shared" si="35"/>
        <v>0.12000000011175871</v>
      </c>
    </row>
    <row r="127" spans="1:8" x14ac:dyDescent="0.25">
      <c r="A127" s="35"/>
      <c r="B127" s="36" t="s">
        <v>43</v>
      </c>
      <c r="C127" s="63">
        <v>0</v>
      </c>
      <c r="D127" s="63">
        <v>0</v>
      </c>
      <c r="E127" s="42">
        <f t="shared" ref="E127:E135" si="36">C127+D127</f>
        <v>0</v>
      </c>
      <c r="F127" s="42">
        <v>0</v>
      </c>
      <c r="G127" s="42">
        <v>0</v>
      </c>
      <c r="H127" s="52">
        <f t="shared" si="34"/>
        <v>0</v>
      </c>
    </row>
    <row r="128" spans="1:8" x14ac:dyDescent="0.25">
      <c r="A128" s="35"/>
      <c r="B128" s="36" t="s">
        <v>44</v>
      </c>
      <c r="C128" s="63">
        <v>0</v>
      </c>
      <c r="D128" s="63">
        <v>0</v>
      </c>
      <c r="E128" s="42">
        <f t="shared" si="36"/>
        <v>0</v>
      </c>
      <c r="F128" s="42">
        <v>0</v>
      </c>
      <c r="G128" s="42">
        <v>0</v>
      </c>
      <c r="H128" s="52">
        <f t="shared" si="34"/>
        <v>0</v>
      </c>
    </row>
    <row r="129" spans="1:8" x14ac:dyDescent="0.25">
      <c r="A129" s="35"/>
      <c r="B129" s="36" t="s">
        <v>45</v>
      </c>
      <c r="C129" s="63">
        <v>0</v>
      </c>
      <c r="D129" s="63">
        <v>0</v>
      </c>
      <c r="E129" s="42">
        <f t="shared" si="36"/>
        <v>0</v>
      </c>
      <c r="F129" s="42">
        <v>0</v>
      </c>
      <c r="G129" s="42">
        <v>0</v>
      </c>
      <c r="H129" s="52">
        <f t="shared" si="34"/>
        <v>0</v>
      </c>
    </row>
    <row r="130" spans="1:8" x14ac:dyDescent="0.25">
      <c r="A130" s="35"/>
      <c r="B130" s="36" t="s">
        <v>46</v>
      </c>
      <c r="C130" s="63">
        <v>0</v>
      </c>
      <c r="D130" s="63">
        <v>1365000</v>
      </c>
      <c r="E130" s="42">
        <f t="shared" si="36"/>
        <v>1365000</v>
      </c>
      <c r="F130" s="42">
        <v>1364999.88</v>
      </c>
      <c r="G130" s="44">
        <v>1364999.88</v>
      </c>
      <c r="H130" s="52">
        <f t="shared" si="34"/>
        <v>0.12000000011175871</v>
      </c>
    </row>
    <row r="131" spans="1:8" x14ac:dyDescent="0.25">
      <c r="A131" s="35"/>
      <c r="B131" s="36" t="s">
        <v>47</v>
      </c>
      <c r="C131" s="63">
        <v>0</v>
      </c>
      <c r="D131" s="63">
        <v>0</v>
      </c>
      <c r="E131" s="42">
        <f t="shared" si="36"/>
        <v>0</v>
      </c>
      <c r="F131" s="42">
        <v>0</v>
      </c>
      <c r="G131" s="42">
        <v>0</v>
      </c>
      <c r="H131" s="52">
        <f t="shared" si="34"/>
        <v>0</v>
      </c>
    </row>
    <row r="132" spans="1:8" x14ac:dyDescent="0.25">
      <c r="A132" s="35"/>
      <c r="B132" s="36" t="s">
        <v>48</v>
      </c>
      <c r="C132" s="63">
        <v>0</v>
      </c>
      <c r="D132" s="63">
        <v>0</v>
      </c>
      <c r="E132" s="42">
        <f t="shared" si="36"/>
        <v>0</v>
      </c>
      <c r="F132" s="42">
        <v>0</v>
      </c>
      <c r="G132" s="42">
        <v>0</v>
      </c>
      <c r="H132" s="52">
        <f t="shared" si="34"/>
        <v>0</v>
      </c>
    </row>
    <row r="133" spans="1:8" x14ac:dyDescent="0.25">
      <c r="A133" s="35"/>
      <c r="B133" s="36" t="s">
        <v>49</v>
      </c>
      <c r="C133" s="63">
        <v>0</v>
      </c>
      <c r="D133" s="63">
        <v>0</v>
      </c>
      <c r="E133" s="42">
        <f t="shared" si="36"/>
        <v>0</v>
      </c>
      <c r="F133" s="42">
        <v>0</v>
      </c>
      <c r="G133" s="42">
        <v>0</v>
      </c>
      <c r="H133" s="52">
        <f t="shared" si="34"/>
        <v>0</v>
      </c>
    </row>
    <row r="134" spans="1:8" x14ac:dyDescent="0.25">
      <c r="A134" s="35"/>
      <c r="B134" s="36" t="s">
        <v>50</v>
      </c>
      <c r="C134" s="63">
        <v>0</v>
      </c>
      <c r="D134" s="63">
        <v>0</v>
      </c>
      <c r="E134" s="42">
        <f t="shared" si="36"/>
        <v>0</v>
      </c>
      <c r="F134" s="42">
        <v>0</v>
      </c>
      <c r="G134" s="44">
        <v>0</v>
      </c>
      <c r="H134" s="52">
        <f t="shared" si="34"/>
        <v>0</v>
      </c>
    </row>
    <row r="135" spans="1:8" x14ac:dyDescent="0.25">
      <c r="A135" s="35"/>
      <c r="B135" s="41" t="s">
        <v>51</v>
      </c>
      <c r="C135" s="63">
        <v>0</v>
      </c>
      <c r="D135" s="63">
        <v>0</v>
      </c>
      <c r="E135" s="42">
        <f t="shared" si="36"/>
        <v>0</v>
      </c>
      <c r="F135" s="42">
        <v>0</v>
      </c>
      <c r="G135" s="44">
        <v>0</v>
      </c>
      <c r="H135" s="52">
        <f t="shared" si="34"/>
        <v>0</v>
      </c>
    </row>
    <row r="136" spans="1:8" x14ac:dyDescent="0.25">
      <c r="A136" s="35"/>
      <c r="B136" s="41"/>
      <c r="C136" s="63"/>
      <c r="D136" s="63"/>
      <c r="E136" s="42"/>
      <c r="F136" s="42"/>
      <c r="G136" s="44"/>
      <c r="H136" s="52"/>
    </row>
    <row r="137" spans="1:8" x14ac:dyDescent="0.25">
      <c r="A137" s="26" t="s">
        <v>52</v>
      </c>
      <c r="B137" s="27"/>
      <c r="C137" s="65">
        <f>SUM(C138:C146)</f>
        <v>0</v>
      </c>
      <c r="D137" s="65">
        <f t="shared" ref="D137:H137" si="37">SUM(D138:D146)</f>
        <v>8478156.3399999999</v>
      </c>
      <c r="E137" s="31">
        <f t="shared" si="37"/>
        <v>8478156.3399999999</v>
      </c>
      <c r="F137" s="31">
        <f t="shared" si="37"/>
        <v>8477676.3399999999</v>
      </c>
      <c r="G137" s="34">
        <f t="shared" si="37"/>
        <v>8477676.3399999999</v>
      </c>
      <c r="H137" s="31">
        <f t="shared" si="37"/>
        <v>480</v>
      </c>
    </row>
    <row r="138" spans="1:8" x14ac:dyDescent="0.25">
      <c r="A138" s="35"/>
      <c r="B138" s="41" t="s">
        <v>53</v>
      </c>
      <c r="C138" s="63">
        <v>0</v>
      </c>
      <c r="D138" s="63">
        <v>71409.990000000005</v>
      </c>
      <c r="E138" s="42">
        <f t="shared" ref="E138:E146" si="38">C138+D138</f>
        <v>71409.990000000005</v>
      </c>
      <c r="F138" s="42">
        <v>71409.990000000005</v>
      </c>
      <c r="G138" s="44">
        <v>71409.990000000005</v>
      </c>
      <c r="H138" s="52">
        <f t="shared" si="34"/>
        <v>0</v>
      </c>
    </row>
    <row r="139" spans="1:8" x14ac:dyDescent="0.25">
      <c r="A139" s="35"/>
      <c r="B139" s="41" t="s">
        <v>54</v>
      </c>
      <c r="C139" s="63">
        <v>0</v>
      </c>
      <c r="D139" s="63">
        <v>39744</v>
      </c>
      <c r="E139" s="42">
        <f t="shared" si="38"/>
        <v>39744</v>
      </c>
      <c r="F139" s="42">
        <v>39744</v>
      </c>
      <c r="G139" s="44">
        <v>39744</v>
      </c>
      <c r="H139" s="52">
        <f t="shared" si="34"/>
        <v>0</v>
      </c>
    </row>
    <row r="140" spans="1:8" x14ac:dyDescent="0.25">
      <c r="A140" s="35"/>
      <c r="B140" s="41" t="s">
        <v>55</v>
      </c>
      <c r="C140" s="63">
        <v>0</v>
      </c>
      <c r="D140" s="63">
        <v>0</v>
      </c>
      <c r="E140" s="42">
        <f t="shared" si="38"/>
        <v>0</v>
      </c>
      <c r="F140" s="42">
        <v>0</v>
      </c>
      <c r="G140" s="44">
        <v>0</v>
      </c>
      <c r="H140" s="52">
        <f t="shared" si="34"/>
        <v>0</v>
      </c>
    </row>
    <row r="141" spans="1:8" x14ac:dyDescent="0.25">
      <c r="A141" s="35"/>
      <c r="B141" s="41" t="s">
        <v>56</v>
      </c>
      <c r="C141" s="63">
        <v>0</v>
      </c>
      <c r="D141" s="63">
        <v>2604000</v>
      </c>
      <c r="E141" s="42">
        <f t="shared" si="38"/>
        <v>2604000</v>
      </c>
      <c r="F141" s="42">
        <v>2604000</v>
      </c>
      <c r="G141" s="44">
        <v>2604000</v>
      </c>
      <c r="H141" s="52">
        <f t="shared" si="34"/>
        <v>0</v>
      </c>
    </row>
    <row r="142" spans="1:8" x14ac:dyDescent="0.25">
      <c r="A142" s="35"/>
      <c r="B142" s="41" t="s">
        <v>57</v>
      </c>
      <c r="C142" s="63">
        <v>0</v>
      </c>
      <c r="D142" s="63">
        <v>2604258</v>
      </c>
      <c r="E142" s="42">
        <f t="shared" si="38"/>
        <v>2604258</v>
      </c>
      <c r="F142" s="42">
        <v>2604258</v>
      </c>
      <c r="G142" s="44">
        <v>2604258</v>
      </c>
      <c r="H142" s="52">
        <f t="shared" si="34"/>
        <v>0</v>
      </c>
    </row>
    <row r="143" spans="1:8" x14ac:dyDescent="0.25">
      <c r="A143" s="35"/>
      <c r="B143" s="41" t="s">
        <v>58</v>
      </c>
      <c r="C143" s="63">
        <v>0</v>
      </c>
      <c r="D143" s="63">
        <v>3158744.35</v>
      </c>
      <c r="E143" s="42">
        <f t="shared" si="38"/>
        <v>3158744.35</v>
      </c>
      <c r="F143" s="42">
        <v>3158264.35</v>
      </c>
      <c r="G143" s="44">
        <v>3158264.35</v>
      </c>
      <c r="H143" s="52">
        <f t="shared" si="34"/>
        <v>480</v>
      </c>
    </row>
    <row r="144" spans="1:8" x14ac:dyDescent="0.25">
      <c r="A144" s="35"/>
      <c r="B144" s="41" t="s">
        <v>59</v>
      </c>
      <c r="C144" s="63">
        <v>0</v>
      </c>
      <c r="D144" s="63">
        <v>0</v>
      </c>
      <c r="E144" s="42">
        <f t="shared" si="38"/>
        <v>0</v>
      </c>
      <c r="F144" s="42">
        <v>0</v>
      </c>
      <c r="G144" s="44">
        <v>0</v>
      </c>
      <c r="H144" s="52">
        <f t="shared" si="34"/>
        <v>0</v>
      </c>
    </row>
    <row r="145" spans="1:8" x14ac:dyDescent="0.25">
      <c r="A145" s="35"/>
      <c r="B145" s="41" t="s">
        <v>60</v>
      </c>
      <c r="C145" s="63">
        <v>0</v>
      </c>
      <c r="D145" s="63">
        <v>0</v>
      </c>
      <c r="E145" s="42">
        <f t="shared" si="38"/>
        <v>0</v>
      </c>
      <c r="F145" s="42">
        <v>0</v>
      </c>
      <c r="G145" s="44">
        <v>0</v>
      </c>
      <c r="H145" s="52">
        <f t="shared" si="34"/>
        <v>0</v>
      </c>
    </row>
    <row r="146" spans="1:8" x14ac:dyDescent="0.25">
      <c r="A146" s="35"/>
      <c r="B146" s="41" t="s">
        <v>61</v>
      </c>
      <c r="C146" s="63">
        <v>0</v>
      </c>
      <c r="D146" s="63">
        <v>0</v>
      </c>
      <c r="E146" s="42">
        <f t="shared" si="38"/>
        <v>0</v>
      </c>
      <c r="F146" s="42">
        <v>0</v>
      </c>
      <c r="G146" s="44">
        <v>0</v>
      </c>
      <c r="H146" s="52">
        <f t="shared" si="34"/>
        <v>0</v>
      </c>
    </row>
    <row r="147" spans="1:8" x14ac:dyDescent="0.25">
      <c r="A147" s="35"/>
      <c r="B147" s="41"/>
      <c r="C147" s="63"/>
      <c r="D147" s="63"/>
      <c r="E147" s="42"/>
      <c r="F147" s="42"/>
      <c r="G147" s="44"/>
      <c r="H147" s="52"/>
    </row>
    <row r="148" spans="1:8" x14ac:dyDescent="0.25">
      <c r="A148" s="26" t="s">
        <v>62</v>
      </c>
      <c r="B148" s="27"/>
      <c r="C148" s="65">
        <f>SUM(C149:C151)</f>
        <v>105834501.40000001</v>
      </c>
      <c r="D148" s="65">
        <f t="shared" ref="D148:H148" si="39">SUM(D149:D151)</f>
        <v>25651072.890000001</v>
      </c>
      <c r="E148" s="31">
        <f t="shared" si="39"/>
        <v>131485574.29000001</v>
      </c>
      <c r="F148" s="31">
        <f t="shared" si="39"/>
        <v>111104106.48</v>
      </c>
      <c r="G148" s="34">
        <f t="shared" si="39"/>
        <v>62225911.209999993</v>
      </c>
      <c r="H148" s="31">
        <f t="shared" si="39"/>
        <v>20381467.810000002</v>
      </c>
    </row>
    <row r="149" spans="1:8" x14ac:dyDescent="0.25">
      <c r="A149" s="35"/>
      <c r="B149" s="41" t="s">
        <v>63</v>
      </c>
      <c r="C149" s="63">
        <v>105834501.40000001</v>
      </c>
      <c r="D149" s="63">
        <v>22005792.91</v>
      </c>
      <c r="E149" s="42">
        <f t="shared" ref="E149:E150" si="40">C149+D149</f>
        <v>127840294.31</v>
      </c>
      <c r="F149" s="42">
        <v>107458826.5</v>
      </c>
      <c r="G149" s="44">
        <v>61016461.229999997</v>
      </c>
      <c r="H149" s="52">
        <f t="shared" ref="H149:H151" si="41">E149-F149</f>
        <v>20381467.810000002</v>
      </c>
    </row>
    <row r="150" spans="1:8" x14ac:dyDescent="0.25">
      <c r="A150" s="35"/>
      <c r="B150" s="41" t="s">
        <v>64</v>
      </c>
      <c r="C150" s="63">
        <v>0</v>
      </c>
      <c r="D150" s="63">
        <v>0</v>
      </c>
      <c r="E150" s="42">
        <f t="shared" si="40"/>
        <v>0</v>
      </c>
      <c r="F150" s="42">
        <v>0</v>
      </c>
      <c r="G150" s="44">
        <v>0</v>
      </c>
      <c r="H150" s="52">
        <f t="shared" si="41"/>
        <v>0</v>
      </c>
    </row>
    <row r="151" spans="1:8" x14ac:dyDescent="0.25">
      <c r="A151" s="35"/>
      <c r="B151" s="41" t="s">
        <v>65</v>
      </c>
      <c r="C151" s="63">
        <v>0</v>
      </c>
      <c r="D151" s="63">
        <v>3645279.98</v>
      </c>
      <c r="E151" s="42">
        <v>3645279.98</v>
      </c>
      <c r="F151" s="42">
        <v>3645279.98</v>
      </c>
      <c r="G151" s="44">
        <v>1209449.98</v>
      </c>
      <c r="H151" s="52">
        <f t="shared" si="41"/>
        <v>0</v>
      </c>
    </row>
    <row r="152" spans="1:8" x14ac:dyDescent="0.25">
      <c r="A152" s="35"/>
      <c r="B152" s="41"/>
      <c r="C152" s="63"/>
      <c r="D152" s="63"/>
      <c r="E152" s="42"/>
      <c r="F152" s="42"/>
      <c r="G152" s="44"/>
      <c r="H152" s="45"/>
    </row>
    <row r="153" spans="1:8" x14ac:dyDescent="0.25">
      <c r="A153" s="26" t="s">
        <v>66</v>
      </c>
      <c r="B153" s="27"/>
      <c r="C153" s="66">
        <f>SUM(C154:C161)</f>
        <v>0</v>
      </c>
      <c r="D153" s="66">
        <f t="shared" ref="D153:H153" si="42">SUM(D154:D161)</f>
        <v>0</v>
      </c>
      <c r="E153" s="53">
        <f t="shared" si="42"/>
        <v>0</v>
      </c>
      <c r="F153" s="53">
        <f t="shared" si="42"/>
        <v>0</v>
      </c>
      <c r="G153" s="59">
        <f t="shared" si="42"/>
        <v>0</v>
      </c>
      <c r="H153" s="53">
        <f t="shared" si="42"/>
        <v>0</v>
      </c>
    </row>
    <row r="154" spans="1:8" x14ac:dyDescent="0.25">
      <c r="A154" s="35"/>
      <c r="B154" s="41" t="s">
        <v>67</v>
      </c>
      <c r="C154" s="67">
        <v>0</v>
      </c>
      <c r="D154" s="67">
        <v>0</v>
      </c>
      <c r="E154" s="42">
        <f t="shared" ref="E154:E161" si="43">C154+D154</f>
        <v>0</v>
      </c>
      <c r="F154" s="67">
        <v>0</v>
      </c>
      <c r="G154" s="67">
        <v>0</v>
      </c>
      <c r="H154" s="45">
        <v>0</v>
      </c>
    </row>
    <row r="155" spans="1:8" x14ac:dyDescent="0.25">
      <c r="A155" s="35"/>
      <c r="B155" s="41" t="s">
        <v>68</v>
      </c>
      <c r="C155" s="67">
        <v>0</v>
      </c>
      <c r="D155" s="67">
        <v>0</v>
      </c>
      <c r="E155" s="42">
        <f t="shared" si="43"/>
        <v>0</v>
      </c>
      <c r="F155" s="67">
        <v>0</v>
      </c>
      <c r="G155" s="67">
        <v>0</v>
      </c>
      <c r="H155" s="45">
        <v>0</v>
      </c>
    </row>
    <row r="156" spans="1:8" x14ac:dyDescent="0.25">
      <c r="A156" s="35"/>
      <c r="B156" s="41" t="s">
        <v>69</v>
      </c>
      <c r="C156" s="67">
        <v>0</v>
      </c>
      <c r="D156" s="67">
        <v>0</v>
      </c>
      <c r="E156" s="42">
        <f t="shared" si="43"/>
        <v>0</v>
      </c>
      <c r="F156" s="67">
        <v>0</v>
      </c>
      <c r="G156" s="67">
        <v>0</v>
      </c>
      <c r="H156" s="45">
        <v>0</v>
      </c>
    </row>
    <row r="157" spans="1:8" x14ac:dyDescent="0.25">
      <c r="A157" s="35"/>
      <c r="B157" s="41" t="s">
        <v>70</v>
      </c>
      <c r="C157" s="67">
        <v>0</v>
      </c>
      <c r="D157" s="67">
        <v>0</v>
      </c>
      <c r="E157" s="42">
        <f t="shared" si="43"/>
        <v>0</v>
      </c>
      <c r="F157" s="67">
        <v>0</v>
      </c>
      <c r="G157" s="67">
        <v>0</v>
      </c>
      <c r="H157" s="45">
        <v>0</v>
      </c>
    </row>
    <row r="158" spans="1:8" x14ac:dyDescent="0.25">
      <c r="A158" s="35"/>
      <c r="B158" s="41" t="s">
        <v>71</v>
      </c>
      <c r="C158" s="67">
        <v>0</v>
      </c>
      <c r="D158" s="67">
        <v>0</v>
      </c>
      <c r="E158" s="42">
        <f t="shared" si="43"/>
        <v>0</v>
      </c>
      <c r="F158" s="67">
        <v>0</v>
      </c>
      <c r="G158" s="67">
        <v>0</v>
      </c>
      <c r="H158" s="45">
        <v>0</v>
      </c>
    </row>
    <row r="159" spans="1:8" x14ac:dyDescent="0.25">
      <c r="A159" s="35"/>
      <c r="B159" s="41" t="s">
        <v>72</v>
      </c>
      <c r="C159" s="67">
        <v>0</v>
      </c>
      <c r="D159" s="67">
        <v>0</v>
      </c>
      <c r="E159" s="42">
        <f t="shared" si="43"/>
        <v>0</v>
      </c>
      <c r="F159" s="67">
        <v>0</v>
      </c>
      <c r="G159" s="67">
        <v>0</v>
      </c>
      <c r="H159" s="45">
        <v>0</v>
      </c>
    </row>
    <row r="160" spans="1:8" x14ac:dyDescent="0.25">
      <c r="A160" s="35"/>
      <c r="B160" s="41" t="s">
        <v>73</v>
      </c>
      <c r="C160" s="67">
        <v>0</v>
      </c>
      <c r="D160" s="67">
        <v>0</v>
      </c>
      <c r="E160" s="42">
        <f t="shared" si="43"/>
        <v>0</v>
      </c>
      <c r="F160" s="67">
        <v>0</v>
      </c>
      <c r="G160" s="67">
        <v>0</v>
      </c>
      <c r="H160" s="45">
        <v>0</v>
      </c>
    </row>
    <row r="161" spans="1:8" x14ac:dyDescent="0.25">
      <c r="A161" s="35"/>
      <c r="B161" s="36" t="s">
        <v>74</v>
      </c>
      <c r="C161" s="67"/>
      <c r="D161" s="67"/>
      <c r="E161" s="42">
        <f t="shared" si="43"/>
        <v>0</v>
      </c>
      <c r="F161" s="45"/>
      <c r="G161" s="51"/>
      <c r="H161" s="45"/>
    </row>
    <row r="162" spans="1:8" x14ac:dyDescent="0.25">
      <c r="A162" s="35"/>
      <c r="B162" s="41"/>
      <c r="C162" s="67"/>
      <c r="D162" s="67"/>
      <c r="E162" s="45"/>
      <c r="F162" s="45"/>
      <c r="G162" s="51"/>
      <c r="H162" s="45"/>
    </row>
    <row r="163" spans="1:8" x14ac:dyDescent="0.25">
      <c r="A163" s="26" t="s">
        <v>75</v>
      </c>
      <c r="B163" s="27"/>
      <c r="C163" s="66">
        <f>SUM(C164:C166)</f>
        <v>0</v>
      </c>
      <c r="D163" s="66">
        <f t="shared" ref="D163:H163" si="44">SUM(D164:D166)</f>
        <v>0</v>
      </c>
      <c r="E163" s="53">
        <f t="shared" si="44"/>
        <v>0</v>
      </c>
      <c r="F163" s="53">
        <f t="shared" si="44"/>
        <v>0</v>
      </c>
      <c r="G163" s="59">
        <f t="shared" si="44"/>
        <v>0</v>
      </c>
      <c r="H163" s="53">
        <f t="shared" si="44"/>
        <v>0</v>
      </c>
    </row>
    <row r="164" spans="1:8" x14ac:dyDescent="0.25">
      <c r="A164" s="35"/>
      <c r="B164" s="41" t="s">
        <v>76</v>
      </c>
      <c r="C164" s="67">
        <v>0</v>
      </c>
      <c r="D164" s="67">
        <v>0</v>
      </c>
      <c r="E164" s="42">
        <f t="shared" ref="E164:E166" si="45">C164+D164</f>
        <v>0</v>
      </c>
      <c r="F164" s="67">
        <v>0</v>
      </c>
      <c r="G164" s="67">
        <v>0</v>
      </c>
      <c r="H164" s="45">
        <v>0</v>
      </c>
    </row>
    <row r="165" spans="1:8" x14ac:dyDescent="0.25">
      <c r="A165" s="35"/>
      <c r="B165" s="41" t="s">
        <v>77</v>
      </c>
      <c r="C165" s="67">
        <v>0</v>
      </c>
      <c r="D165" s="67">
        <v>0</v>
      </c>
      <c r="E165" s="42">
        <f t="shared" si="45"/>
        <v>0</v>
      </c>
      <c r="F165" s="67">
        <v>0</v>
      </c>
      <c r="G165" s="67">
        <v>0</v>
      </c>
      <c r="H165" s="45">
        <v>0</v>
      </c>
    </row>
    <row r="166" spans="1:8" x14ac:dyDescent="0.25">
      <c r="A166" s="35"/>
      <c r="B166" s="41" t="s">
        <v>78</v>
      </c>
      <c r="C166" s="67">
        <v>0</v>
      </c>
      <c r="D166" s="67">
        <v>0</v>
      </c>
      <c r="E166" s="42">
        <f t="shared" si="45"/>
        <v>0</v>
      </c>
      <c r="F166" s="67">
        <v>0</v>
      </c>
      <c r="G166" s="67">
        <v>0</v>
      </c>
      <c r="H166" s="45">
        <v>0</v>
      </c>
    </row>
    <row r="167" spans="1:8" x14ac:dyDescent="0.25">
      <c r="A167" s="35"/>
      <c r="B167" s="41"/>
      <c r="C167" s="67"/>
      <c r="D167" s="67"/>
      <c r="E167" s="45"/>
      <c r="F167" s="45"/>
      <c r="G167" s="51"/>
      <c r="H167" s="45"/>
    </row>
    <row r="168" spans="1:8" x14ac:dyDescent="0.25">
      <c r="A168" s="26" t="s">
        <v>79</v>
      </c>
      <c r="B168" s="27"/>
      <c r="C168" s="66">
        <f>SUM(C169:C175)</f>
        <v>0</v>
      </c>
      <c r="D168" s="66">
        <f t="shared" ref="D168:H168" si="46">SUM(D169:D175)</f>
        <v>0</v>
      </c>
      <c r="E168" s="53">
        <f t="shared" si="46"/>
        <v>0</v>
      </c>
      <c r="F168" s="53">
        <f t="shared" si="46"/>
        <v>0</v>
      </c>
      <c r="G168" s="59">
        <f t="shared" si="46"/>
        <v>0</v>
      </c>
      <c r="H168" s="53">
        <f t="shared" si="46"/>
        <v>0</v>
      </c>
    </row>
    <row r="169" spans="1:8" x14ac:dyDescent="0.25">
      <c r="A169" s="35"/>
      <c r="B169" s="41" t="s">
        <v>80</v>
      </c>
      <c r="C169" s="67">
        <v>0</v>
      </c>
      <c r="D169" s="67">
        <v>0</v>
      </c>
      <c r="E169" s="42">
        <f t="shared" ref="E169:E175" si="47">C169+D169</f>
        <v>0</v>
      </c>
      <c r="F169" s="67">
        <v>0</v>
      </c>
      <c r="G169" s="67">
        <v>0</v>
      </c>
      <c r="H169" s="45">
        <v>0</v>
      </c>
    </row>
    <row r="170" spans="1:8" x14ac:dyDescent="0.25">
      <c r="A170" s="35"/>
      <c r="B170" s="41" t="s">
        <v>81</v>
      </c>
      <c r="C170" s="67">
        <v>0</v>
      </c>
      <c r="D170" s="67">
        <v>0</v>
      </c>
      <c r="E170" s="42">
        <f t="shared" si="47"/>
        <v>0</v>
      </c>
      <c r="F170" s="67">
        <v>0</v>
      </c>
      <c r="G170" s="67">
        <v>0</v>
      </c>
      <c r="H170" s="45">
        <v>0</v>
      </c>
    </row>
    <row r="171" spans="1:8" x14ac:dyDescent="0.25">
      <c r="A171" s="35"/>
      <c r="B171" s="41" t="s">
        <v>82</v>
      </c>
      <c r="C171" s="67">
        <v>0</v>
      </c>
      <c r="D171" s="67">
        <v>0</v>
      </c>
      <c r="E171" s="42">
        <f t="shared" si="47"/>
        <v>0</v>
      </c>
      <c r="F171" s="67">
        <v>0</v>
      </c>
      <c r="G171" s="67">
        <v>0</v>
      </c>
      <c r="H171" s="45">
        <v>0</v>
      </c>
    </row>
    <row r="172" spans="1:8" x14ac:dyDescent="0.25">
      <c r="A172" s="35"/>
      <c r="B172" s="41" t="s">
        <v>83</v>
      </c>
      <c r="C172" s="67">
        <v>0</v>
      </c>
      <c r="D172" s="67">
        <v>0</v>
      </c>
      <c r="E172" s="42">
        <f t="shared" si="47"/>
        <v>0</v>
      </c>
      <c r="F172" s="67">
        <v>0</v>
      </c>
      <c r="G172" s="67">
        <v>0</v>
      </c>
      <c r="H172" s="45">
        <v>0</v>
      </c>
    </row>
    <row r="173" spans="1:8" x14ac:dyDescent="0.25">
      <c r="A173" s="35"/>
      <c r="B173" s="41" t="s">
        <v>84</v>
      </c>
      <c r="C173" s="67">
        <v>0</v>
      </c>
      <c r="D173" s="67">
        <v>0</v>
      </c>
      <c r="E173" s="42">
        <f t="shared" si="47"/>
        <v>0</v>
      </c>
      <c r="F173" s="67">
        <v>0</v>
      </c>
      <c r="G173" s="67">
        <v>0</v>
      </c>
      <c r="H173" s="45">
        <v>0</v>
      </c>
    </row>
    <row r="174" spans="1:8" x14ac:dyDescent="0.25">
      <c r="A174" s="35"/>
      <c r="B174" s="41" t="s">
        <v>85</v>
      </c>
      <c r="C174" s="67">
        <v>0</v>
      </c>
      <c r="D174" s="67">
        <v>0</v>
      </c>
      <c r="E174" s="42">
        <f t="shared" si="47"/>
        <v>0</v>
      </c>
      <c r="F174" s="67">
        <v>0</v>
      </c>
      <c r="G174" s="67">
        <v>0</v>
      </c>
      <c r="H174" s="45">
        <v>0</v>
      </c>
    </row>
    <row r="175" spans="1:8" x14ac:dyDescent="0.25">
      <c r="A175" s="35"/>
      <c r="B175" s="36" t="s">
        <v>86</v>
      </c>
      <c r="C175" s="67">
        <v>0</v>
      </c>
      <c r="D175" s="67">
        <v>0</v>
      </c>
      <c r="E175" s="42">
        <f t="shared" si="47"/>
        <v>0</v>
      </c>
      <c r="F175" s="67">
        <v>0</v>
      </c>
      <c r="G175" s="67">
        <v>0</v>
      </c>
      <c r="H175" s="45">
        <v>0</v>
      </c>
    </row>
    <row r="176" spans="1:8" x14ac:dyDescent="0.25">
      <c r="A176" s="35"/>
      <c r="B176" s="41"/>
      <c r="C176" s="67"/>
      <c r="D176" s="67"/>
      <c r="E176" s="45"/>
      <c r="F176" s="45"/>
      <c r="G176" s="51"/>
      <c r="H176" s="45"/>
    </row>
    <row r="177" spans="1:8" x14ac:dyDescent="0.25">
      <c r="A177" s="26" t="s">
        <v>88</v>
      </c>
      <c r="B177" s="27"/>
      <c r="C177" s="65">
        <f>C9+C93</f>
        <v>2373843092.4900002</v>
      </c>
      <c r="D177" s="65">
        <f t="shared" ref="D177:H177" si="48">D9+D93</f>
        <v>246790153.13999999</v>
      </c>
      <c r="E177" s="65">
        <f t="shared" si="48"/>
        <v>2620633245.6300001</v>
      </c>
      <c r="F177" s="65">
        <f t="shared" si="48"/>
        <v>2270732235.5999999</v>
      </c>
      <c r="G177" s="65">
        <f t="shared" si="48"/>
        <v>2048947708.74</v>
      </c>
      <c r="H177" s="31">
        <f t="shared" si="48"/>
        <v>349901010.02999997</v>
      </c>
    </row>
    <row r="178" spans="1:8" ht="15.75" thickBot="1" x14ac:dyDescent="0.3">
      <c r="A178" s="68"/>
      <c r="B178" s="69"/>
      <c r="C178" s="70"/>
      <c r="D178" s="70"/>
      <c r="E178" s="71"/>
      <c r="F178" s="71"/>
      <c r="G178" s="72"/>
      <c r="H178" s="71"/>
    </row>
  </sheetData>
  <mergeCells count="29">
    <mergeCell ref="A163:B163"/>
    <mergeCell ref="A168:B168"/>
    <mergeCell ref="A177:B177"/>
    <mergeCell ref="A104:B104"/>
    <mergeCell ref="A115:B115"/>
    <mergeCell ref="A126:B126"/>
    <mergeCell ref="A137:B137"/>
    <mergeCell ref="A148:B148"/>
    <mergeCell ref="A153:B153"/>
    <mergeCell ref="A64:B64"/>
    <mergeCell ref="A69:B69"/>
    <mergeCell ref="A79:B79"/>
    <mergeCell ref="A84:B84"/>
    <mergeCell ref="A93:B93"/>
    <mergeCell ref="A95:B95"/>
    <mergeCell ref="A9:B9"/>
    <mergeCell ref="A11:B11"/>
    <mergeCell ref="A20:B20"/>
    <mergeCell ref="A31:B31"/>
    <mergeCell ref="A42:B42"/>
    <mergeCell ref="A53:B53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2021-02-06T22:32:15Z</dcterms:created>
  <dcterms:modified xsi:type="dcterms:W3CDTF">2021-02-06T22:33:33Z</dcterms:modified>
</cp:coreProperties>
</file>