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MZO 21\"/>
    </mc:Choice>
  </mc:AlternateContent>
  <xr:revisionPtr revIDLastSave="0" documentId="8_{50BAF54E-157C-45CD-BF84-4B682046DF10}" xr6:coauthVersionLast="36" xr6:coauthVersionMax="36" xr10:uidLastSave="{00000000-0000-0000-0000-000000000000}"/>
  <bookViews>
    <workbookView xWindow="0" yWindow="0" windowWidth="21600" windowHeight="8925" xr2:uid="{64F1B5BF-8791-46BC-AA9F-372F437AF30A}"/>
  </bookViews>
  <sheets>
    <sheet name="Hoja1" sheetId="1" r:id="rId1"/>
  </sheets>
  <definedNames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E174" i="1"/>
  <c r="E173" i="1"/>
  <c r="E172" i="1"/>
  <c r="E171" i="1"/>
  <c r="E170" i="1"/>
  <c r="E168" i="1" s="1"/>
  <c r="E169" i="1"/>
  <c r="H168" i="1"/>
  <c r="G168" i="1"/>
  <c r="F168" i="1"/>
  <c r="D168" i="1"/>
  <c r="C168" i="1"/>
  <c r="E166" i="1"/>
  <c r="E165" i="1"/>
  <c r="E163" i="1" s="1"/>
  <c r="E164" i="1"/>
  <c r="H163" i="1"/>
  <c r="G163" i="1"/>
  <c r="F163" i="1"/>
  <c r="D163" i="1"/>
  <c r="C163" i="1"/>
  <c r="H161" i="1"/>
  <c r="E161" i="1"/>
  <c r="E160" i="1"/>
  <c r="H160" i="1" s="1"/>
  <c r="H159" i="1"/>
  <c r="E159" i="1"/>
  <c r="E158" i="1"/>
  <c r="H158" i="1" s="1"/>
  <c r="H157" i="1"/>
  <c r="E157" i="1"/>
  <c r="E156" i="1"/>
  <c r="H156" i="1" s="1"/>
  <c r="H155" i="1"/>
  <c r="E155" i="1"/>
  <c r="E154" i="1"/>
  <c r="H154" i="1" s="1"/>
  <c r="H153" i="1" s="1"/>
  <c r="G153" i="1"/>
  <c r="F153" i="1"/>
  <c r="E153" i="1"/>
  <c r="D153" i="1"/>
  <c r="C153" i="1"/>
  <c r="H151" i="1"/>
  <c r="H150" i="1"/>
  <c r="E150" i="1"/>
  <c r="E148" i="1" s="1"/>
  <c r="E149" i="1"/>
  <c r="H149" i="1" s="1"/>
  <c r="H148" i="1" s="1"/>
  <c r="G148" i="1"/>
  <c r="F148" i="1"/>
  <c r="D148" i="1"/>
  <c r="C148" i="1"/>
  <c r="E146" i="1"/>
  <c r="H146" i="1" s="1"/>
  <c r="H145" i="1"/>
  <c r="E145" i="1"/>
  <c r="E144" i="1"/>
  <c r="H144" i="1" s="1"/>
  <c r="H143" i="1"/>
  <c r="E143" i="1"/>
  <c r="E142" i="1"/>
  <c r="H142" i="1" s="1"/>
  <c r="H141" i="1"/>
  <c r="E141" i="1"/>
  <c r="E140" i="1"/>
  <c r="H140" i="1" s="1"/>
  <c r="H139" i="1"/>
  <c r="E139" i="1"/>
  <c r="E137" i="1" s="1"/>
  <c r="E138" i="1"/>
  <c r="H138" i="1" s="1"/>
  <c r="G137" i="1"/>
  <c r="F137" i="1"/>
  <c r="D137" i="1"/>
  <c r="C137" i="1"/>
  <c r="E135" i="1"/>
  <c r="H135" i="1" s="1"/>
  <c r="H134" i="1"/>
  <c r="E134" i="1"/>
  <c r="E133" i="1"/>
  <c r="H133" i="1" s="1"/>
  <c r="H132" i="1"/>
  <c r="E132" i="1"/>
  <c r="E131" i="1"/>
  <c r="H131" i="1" s="1"/>
  <c r="H130" i="1"/>
  <c r="E130" i="1"/>
  <c r="E129" i="1"/>
  <c r="H129" i="1" s="1"/>
  <c r="H128" i="1"/>
  <c r="E128" i="1"/>
  <c r="E126" i="1" s="1"/>
  <c r="E127" i="1"/>
  <c r="H127" i="1" s="1"/>
  <c r="G126" i="1"/>
  <c r="F126" i="1"/>
  <c r="D126" i="1"/>
  <c r="C126" i="1"/>
  <c r="E124" i="1"/>
  <c r="H124" i="1" s="1"/>
  <c r="H123" i="1"/>
  <c r="E123" i="1"/>
  <c r="E122" i="1"/>
  <c r="H122" i="1" s="1"/>
  <c r="H121" i="1"/>
  <c r="E121" i="1"/>
  <c r="E120" i="1"/>
  <c r="H120" i="1" s="1"/>
  <c r="H119" i="1"/>
  <c r="E119" i="1"/>
  <c r="E118" i="1"/>
  <c r="H118" i="1" s="1"/>
  <c r="H117" i="1"/>
  <c r="E117" i="1"/>
  <c r="E115" i="1" s="1"/>
  <c r="E116" i="1"/>
  <c r="H116" i="1" s="1"/>
  <c r="H115" i="1" s="1"/>
  <c r="G115" i="1"/>
  <c r="F115" i="1"/>
  <c r="D115" i="1"/>
  <c r="C115" i="1"/>
  <c r="E113" i="1"/>
  <c r="H113" i="1" s="1"/>
  <c r="H112" i="1"/>
  <c r="E112" i="1"/>
  <c r="E111" i="1"/>
  <c r="H111" i="1" s="1"/>
  <c r="H110" i="1"/>
  <c r="E110" i="1"/>
  <c r="E109" i="1"/>
  <c r="H109" i="1" s="1"/>
  <c r="H108" i="1"/>
  <c r="E108" i="1"/>
  <c r="E107" i="1"/>
  <c r="H107" i="1" s="1"/>
  <c r="H106" i="1"/>
  <c r="E106" i="1"/>
  <c r="E104" i="1" s="1"/>
  <c r="E105" i="1"/>
  <c r="H105" i="1" s="1"/>
  <c r="G104" i="1"/>
  <c r="F104" i="1"/>
  <c r="D104" i="1"/>
  <c r="C104" i="1"/>
  <c r="E102" i="1"/>
  <c r="H102" i="1" s="1"/>
  <c r="H101" i="1"/>
  <c r="E101" i="1"/>
  <c r="G100" i="1"/>
  <c r="E100" i="1"/>
  <c r="H100" i="1" s="1"/>
  <c r="H99" i="1"/>
  <c r="G99" i="1"/>
  <c r="E99" i="1"/>
  <c r="H98" i="1"/>
  <c r="G98" i="1"/>
  <c r="E98" i="1"/>
  <c r="G97" i="1"/>
  <c r="E97" i="1"/>
  <c r="H97" i="1" s="1"/>
  <c r="G96" i="1"/>
  <c r="G95" i="1" s="1"/>
  <c r="G93" i="1" s="1"/>
  <c r="E96" i="1"/>
  <c r="H96" i="1" s="1"/>
  <c r="H95" i="1" s="1"/>
  <c r="F95" i="1"/>
  <c r="D95" i="1"/>
  <c r="D93" i="1" s="1"/>
  <c r="C95" i="1"/>
  <c r="F93" i="1"/>
  <c r="C93" i="1"/>
  <c r="H91" i="1"/>
  <c r="E91" i="1"/>
  <c r="E90" i="1"/>
  <c r="H90" i="1" s="1"/>
  <c r="H89" i="1"/>
  <c r="E89" i="1"/>
  <c r="E88" i="1"/>
  <c r="E84" i="1" s="1"/>
  <c r="H87" i="1"/>
  <c r="E87" i="1"/>
  <c r="G86" i="1"/>
  <c r="E86" i="1"/>
  <c r="H86" i="1" s="1"/>
  <c r="F85" i="1"/>
  <c r="G85" i="1" s="1"/>
  <c r="G84" i="1" s="1"/>
  <c r="E85" i="1"/>
  <c r="H85" i="1" s="1"/>
  <c r="F84" i="1"/>
  <c r="D84" i="1"/>
  <c r="C84" i="1"/>
  <c r="H82" i="1"/>
  <c r="E82" i="1"/>
  <c r="E81" i="1"/>
  <c r="H81" i="1" s="1"/>
  <c r="H80" i="1"/>
  <c r="H79" i="1" s="1"/>
  <c r="E80" i="1"/>
  <c r="G79" i="1"/>
  <c r="F79" i="1"/>
  <c r="E79" i="1"/>
  <c r="D79" i="1"/>
  <c r="C79" i="1"/>
  <c r="H77" i="1"/>
  <c r="H76" i="1"/>
  <c r="E76" i="1"/>
  <c r="E75" i="1"/>
  <c r="H75" i="1" s="1"/>
  <c r="H74" i="1"/>
  <c r="E74" i="1"/>
  <c r="E73" i="1"/>
  <c r="H73" i="1" s="1"/>
  <c r="H72" i="1"/>
  <c r="E72" i="1"/>
  <c r="E71" i="1"/>
  <c r="E69" i="1" s="1"/>
  <c r="H70" i="1"/>
  <c r="E70" i="1"/>
  <c r="G69" i="1"/>
  <c r="F69" i="1"/>
  <c r="D69" i="1"/>
  <c r="C69" i="1"/>
  <c r="H67" i="1"/>
  <c r="E67" i="1"/>
  <c r="E66" i="1"/>
  <c r="E64" i="1" s="1"/>
  <c r="H65" i="1"/>
  <c r="E65" i="1"/>
  <c r="G64" i="1"/>
  <c r="F64" i="1"/>
  <c r="D64" i="1"/>
  <c r="C64" i="1"/>
  <c r="H62" i="1"/>
  <c r="E62" i="1"/>
  <c r="E61" i="1"/>
  <c r="H61" i="1" s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E42" i="1" s="1"/>
  <c r="H43" i="1"/>
  <c r="E43" i="1"/>
  <c r="G42" i="1"/>
  <c r="F42" i="1"/>
  <c r="D42" i="1"/>
  <c r="C42" i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E31" i="1" s="1"/>
  <c r="H32" i="1"/>
  <c r="E32" i="1"/>
  <c r="G31" i="1"/>
  <c r="F31" i="1"/>
  <c r="D31" i="1"/>
  <c r="C31" i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E20" i="1" s="1"/>
  <c r="H21" i="1"/>
  <c r="E21" i="1"/>
  <c r="G20" i="1"/>
  <c r="F20" i="1"/>
  <c r="D20" i="1"/>
  <c r="C20" i="1"/>
  <c r="H18" i="1"/>
  <c r="E18" i="1"/>
  <c r="E17" i="1"/>
  <c r="H17" i="1" s="1"/>
  <c r="H16" i="1"/>
  <c r="E16" i="1"/>
  <c r="E15" i="1"/>
  <c r="H15" i="1" s="1"/>
  <c r="H14" i="1"/>
  <c r="E14" i="1"/>
  <c r="E13" i="1"/>
  <c r="E11" i="1" s="1"/>
  <c r="E9" i="1" s="1"/>
  <c r="H12" i="1"/>
  <c r="E12" i="1"/>
  <c r="G11" i="1"/>
  <c r="F11" i="1"/>
  <c r="F9" i="1" s="1"/>
  <c r="F177" i="1" s="1"/>
  <c r="D11" i="1"/>
  <c r="C11" i="1"/>
  <c r="C9" i="1" s="1"/>
  <c r="C177" i="1" s="1"/>
  <c r="D9" i="1"/>
  <c r="D177" i="1" s="1"/>
  <c r="H126" i="1" l="1"/>
  <c r="H137" i="1"/>
  <c r="H93" i="1" s="1"/>
  <c r="G9" i="1"/>
  <c r="G177" i="1" s="1"/>
  <c r="H69" i="1"/>
  <c r="H104" i="1"/>
  <c r="H13" i="1"/>
  <c r="H11" i="1" s="1"/>
  <c r="H22" i="1"/>
  <c r="H20" i="1" s="1"/>
  <c r="H33" i="1"/>
  <c r="H31" i="1" s="1"/>
  <c r="H44" i="1"/>
  <c r="H42" i="1" s="1"/>
  <c r="H55" i="1"/>
  <c r="H53" i="1" s="1"/>
  <c r="H66" i="1"/>
  <c r="H64" i="1" s="1"/>
  <c r="H71" i="1"/>
  <c r="H88" i="1"/>
  <c r="H84" i="1" s="1"/>
  <c r="E95" i="1"/>
  <c r="E93" i="1" s="1"/>
  <c r="E177" i="1" s="1"/>
  <c r="H9" i="1" l="1"/>
  <c r="H177" i="1" s="1"/>
</calcChain>
</file>

<file path=xl/sharedStrings.xml><?xml version="1.0" encoding="utf-8"?>
<sst xmlns="http://schemas.openxmlformats.org/spreadsheetml/2006/main" count="163" uniqueCount="90">
  <si>
    <t>MUNICIPIO DE DURANGO</t>
  </si>
  <si>
    <t>Estado Analítico del Ejercicio del Presupuesto de Egresos Detallado - LDF</t>
  </si>
  <si>
    <t xml:space="preserve">Clasificación por Objeto del Gasto (Capítulo y Concepto) </t>
  </si>
  <si>
    <t>Del 1 de enero al 31 de marzo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</si>
  <si>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</si>
  <si>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</si>
  <si>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</si>
  <si>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</si>
  <si>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</si>
  <si>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</si>
  <si>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</si>
  <si>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</si>
  <si>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</si>
  <si>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</si>
  <si>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</si>
  <si>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</si>
  <si>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</si>
  <si>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</si>
  <si>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</si>
  <si>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</si>
  <si>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</si>
  <si>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</si>
  <si>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</si>
  <si>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</si>
  <si>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</si>
  <si>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</si>
  <si>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</si>
  <si>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</si>
  <si>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</si>
  <si>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</si>
  <si>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</si>
  <si>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</si>
  <si>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 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</si>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</sst>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2" xfId="1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" fontId="6" fillId="0" borderId="17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" fontId="0" fillId="0" borderId="17" xfId="1" applyNumberFormat="1" applyFont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18" xfId="1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right"/>
    </xf>
    <xf numFmtId="4" fontId="6" fillId="0" borderId="18" xfId="1" applyNumberFormat="1" applyFont="1" applyBorder="1" applyAlignment="1">
      <alignment horizontal="right"/>
    </xf>
    <xf numFmtId="4" fontId="6" fillId="0" borderId="17" xfId="1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7" xfId="1" applyNumberFormat="1" applyFont="1" applyBorder="1" applyAlignment="1">
      <alignment horizontal="right" vertical="center"/>
    </xf>
    <xf numFmtId="4" fontId="3" fillId="0" borderId="17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17" xfId="1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/>
    </xf>
    <xf numFmtId="43" fontId="3" fillId="0" borderId="4" xfId="1" applyFont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4" fontId="3" fillId="0" borderId="18" xfId="1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6" fillId="0" borderId="18" xfId="1" applyNumberFormat="1" applyFont="1" applyFill="1" applyBorder="1" applyAlignment="1">
      <alignment horizontal="right"/>
    </xf>
    <xf numFmtId="4" fontId="0" fillId="0" borderId="17" xfId="1" applyNumberFormat="1" applyFont="1" applyFill="1" applyBorder="1" applyAlignment="1">
      <alignment horizontal="right"/>
    </xf>
    <xf numFmtId="4" fontId="0" fillId="0" borderId="4" xfId="1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/>
    </xf>
    <xf numFmtId="4" fontId="0" fillId="0" borderId="18" xfId="1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C119-D001-429F-A4BE-5C858FC3569B}">
  <dimension ref="A1:H178"/>
  <sheetViews>
    <sheetView tabSelected="1" workbookViewId="0">
      <selection sqref="A1:H178"/>
    </sheetView>
  </sheetViews>
  <sheetFormatPr baseColWidth="10" defaultRowHeight="15" x14ac:dyDescent="0.25"/>
  <cols>
    <col min="1" max="1" width="2.85546875" customWidth="1"/>
    <col min="2" max="2" width="47.140625" customWidth="1"/>
    <col min="3" max="3" width="15.85546875" bestFit="1" customWidth="1"/>
    <col min="4" max="4" width="18.42578125" customWidth="1"/>
    <col min="5" max="5" width="15.85546875" bestFit="1" customWidth="1"/>
    <col min="6" max="6" width="15.85546875" customWidth="1"/>
    <col min="7" max="7" width="17.85546875" customWidth="1"/>
    <col min="8" max="8" width="15.8554687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25">
      <c r="A4" s="4" t="s">
        <v>3</v>
      </c>
      <c r="B4" s="5"/>
      <c r="C4" s="5"/>
      <c r="D4" s="5"/>
      <c r="E4" s="5"/>
      <c r="F4" s="5"/>
      <c r="G4" s="5"/>
      <c r="H4" s="6"/>
    </row>
    <row r="5" spans="1:8" ht="15.75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ht="15.75" thickBot="1" x14ac:dyDescent="0.3">
      <c r="A6" s="10" t="s">
        <v>5</v>
      </c>
      <c r="B6" s="11"/>
      <c r="C6" s="12" t="s">
        <v>6</v>
      </c>
      <c r="D6" s="13"/>
      <c r="E6" s="13"/>
      <c r="F6" s="13"/>
      <c r="G6" s="14"/>
      <c r="H6" s="15" t="s">
        <v>7</v>
      </c>
    </row>
    <row r="7" spans="1:8" ht="24.75" thickBot="1" x14ac:dyDescent="0.3">
      <c r="A7" s="7"/>
      <c r="B7" s="16"/>
      <c r="C7" s="17" t="s">
        <v>8</v>
      </c>
      <c r="D7" s="18" t="s">
        <v>9</v>
      </c>
      <c r="E7" s="19" t="s">
        <v>10</v>
      </c>
      <c r="F7" s="19" t="s">
        <v>11</v>
      </c>
      <c r="G7" s="19" t="s">
        <v>12</v>
      </c>
      <c r="H7" s="20"/>
    </row>
    <row r="8" spans="1:8" x14ac:dyDescent="0.25">
      <c r="A8" s="21"/>
      <c r="B8" s="22"/>
      <c r="C8" s="23"/>
      <c r="D8" s="24"/>
      <c r="E8" s="23"/>
      <c r="F8" s="23"/>
      <c r="G8" s="25"/>
      <c r="H8" s="23"/>
    </row>
    <row r="9" spans="1:8" x14ac:dyDescent="0.25">
      <c r="A9" s="26" t="s">
        <v>13</v>
      </c>
      <c r="B9" s="27"/>
      <c r="C9" s="28">
        <f>C11+C20+C31+C42+C53+C64+C69+C79+C84</f>
        <v>1812935128.0000002</v>
      </c>
      <c r="D9" s="29">
        <f t="shared" ref="D9:H9" si="0">D11+D20+D31+D42+D53+D64+D69+D79+D84</f>
        <v>10572014.439999998</v>
      </c>
      <c r="E9" s="28">
        <f t="shared" si="0"/>
        <v>1823507142.4400003</v>
      </c>
      <c r="F9" s="28">
        <f t="shared" si="0"/>
        <v>378497265.57999998</v>
      </c>
      <c r="G9" s="30">
        <f t="shared" si="0"/>
        <v>360979812.15999997</v>
      </c>
      <c r="H9" s="31">
        <f t="shared" si="0"/>
        <v>1445009876.8599999</v>
      </c>
    </row>
    <row r="10" spans="1:8" x14ac:dyDescent="0.25">
      <c r="A10" s="32"/>
      <c r="B10" s="33"/>
      <c r="C10" s="31"/>
      <c r="D10" s="31"/>
      <c r="E10" s="31"/>
      <c r="F10" s="31"/>
      <c r="G10" s="31"/>
      <c r="H10" s="31"/>
    </row>
    <row r="11" spans="1:8" x14ac:dyDescent="0.25">
      <c r="A11" s="26" t="s">
        <v>14</v>
      </c>
      <c r="B11" s="27"/>
      <c r="C11" s="31">
        <f>SUM(C12:C18)</f>
        <v>836505274.87000012</v>
      </c>
      <c r="D11" s="31">
        <f t="shared" ref="D11:H11" si="1">SUM(D12:D18)</f>
        <v>0</v>
      </c>
      <c r="E11" s="31">
        <f t="shared" si="1"/>
        <v>836505274.87000012</v>
      </c>
      <c r="F11" s="31">
        <f t="shared" si="1"/>
        <v>191670814.5</v>
      </c>
      <c r="G11" s="34">
        <f t="shared" si="1"/>
        <v>191655313.62</v>
      </c>
      <c r="H11" s="31">
        <f t="shared" si="1"/>
        <v>644834460.37</v>
      </c>
    </row>
    <row r="12" spans="1:8" ht="24" x14ac:dyDescent="0.25">
      <c r="A12" s="35"/>
      <c r="B12" s="36" t="s">
        <v>15</v>
      </c>
      <c r="C12" s="37">
        <v>391285509.5</v>
      </c>
      <c r="D12" s="38">
        <v>-500000</v>
      </c>
      <c r="E12" s="37">
        <f>C12+D12</f>
        <v>390785509.5</v>
      </c>
      <c r="F12" s="37">
        <v>96803216.569999993</v>
      </c>
      <c r="G12" s="37">
        <v>96803216.569999993</v>
      </c>
      <c r="H12" s="39">
        <f>E12-F12</f>
        <v>293982292.93000001</v>
      </c>
    </row>
    <row r="13" spans="1:8" x14ac:dyDescent="0.25">
      <c r="A13" s="35"/>
      <c r="B13" s="36" t="s">
        <v>16</v>
      </c>
      <c r="C13" s="37">
        <v>56744337.710000001</v>
      </c>
      <c r="D13" s="38">
        <v>500000</v>
      </c>
      <c r="E13" s="37">
        <f t="shared" ref="E13:E18" si="2">C13+D13</f>
        <v>57244337.710000001</v>
      </c>
      <c r="F13" s="37">
        <v>15184118.449999999</v>
      </c>
      <c r="G13" s="37">
        <v>15184118.449999999</v>
      </c>
      <c r="H13" s="39">
        <f t="shared" ref="H13:H18" si="3">E13-F13</f>
        <v>42060219.260000005</v>
      </c>
    </row>
    <row r="14" spans="1:8" x14ac:dyDescent="0.25">
      <c r="A14" s="35"/>
      <c r="B14" s="40" t="s">
        <v>17</v>
      </c>
      <c r="C14" s="37">
        <v>187980981.49000001</v>
      </c>
      <c r="D14" s="38">
        <v>0</v>
      </c>
      <c r="E14" s="37">
        <f t="shared" si="2"/>
        <v>187980981.49000001</v>
      </c>
      <c r="F14" s="37">
        <v>30020377.73</v>
      </c>
      <c r="G14" s="37">
        <v>30020377.73</v>
      </c>
      <c r="H14" s="39">
        <f>E14-F14</f>
        <v>157960603.76000002</v>
      </c>
    </row>
    <row r="15" spans="1:8" x14ac:dyDescent="0.25">
      <c r="A15" s="35"/>
      <c r="B15" s="40" t="s">
        <v>18</v>
      </c>
      <c r="C15" s="37">
        <v>97591257.730000004</v>
      </c>
      <c r="D15" s="38">
        <v>0</v>
      </c>
      <c r="E15" s="37">
        <f t="shared" si="2"/>
        <v>97591257.730000004</v>
      </c>
      <c r="F15" s="37">
        <v>21993039.109999999</v>
      </c>
      <c r="G15" s="37">
        <v>21977538.23</v>
      </c>
      <c r="H15" s="39">
        <f t="shared" si="3"/>
        <v>75598218.620000005</v>
      </c>
    </row>
    <row r="16" spans="1:8" x14ac:dyDescent="0.25">
      <c r="A16" s="35"/>
      <c r="B16" s="40" t="s">
        <v>19</v>
      </c>
      <c r="C16" s="37">
        <v>102903188.44</v>
      </c>
      <c r="D16" s="38">
        <v>0</v>
      </c>
      <c r="E16" s="37">
        <f t="shared" si="2"/>
        <v>102903188.44</v>
      </c>
      <c r="F16" s="37">
        <v>27670062.640000001</v>
      </c>
      <c r="G16" s="37">
        <v>27670062.640000001</v>
      </c>
      <c r="H16" s="39">
        <f t="shared" si="3"/>
        <v>75233125.799999997</v>
      </c>
    </row>
    <row r="17" spans="1:8" x14ac:dyDescent="0.25">
      <c r="A17" s="35"/>
      <c r="B17" s="40" t="s">
        <v>20</v>
      </c>
      <c r="C17" s="41">
        <v>0</v>
      </c>
      <c r="D17" s="42">
        <v>0</v>
      </c>
      <c r="E17" s="41">
        <f t="shared" si="2"/>
        <v>0</v>
      </c>
      <c r="F17" s="41">
        <v>0</v>
      </c>
      <c r="G17" s="43">
        <v>0</v>
      </c>
      <c r="H17" s="39">
        <f t="shared" si="3"/>
        <v>0</v>
      </c>
    </row>
    <row r="18" spans="1:8" x14ac:dyDescent="0.25">
      <c r="A18" s="35"/>
      <c r="B18" s="40" t="s">
        <v>21</v>
      </c>
      <c r="C18" s="41">
        <v>0</v>
      </c>
      <c r="D18" s="42">
        <v>0</v>
      </c>
      <c r="E18" s="41">
        <f t="shared" si="2"/>
        <v>0</v>
      </c>
      <c r="F18" s="41">
        <v>0</v>
      </c>
      <c r="G18" s="43">
        <v>0</v>
      </c>
      <c r="H18" s="39">
        <f t="shared" si="3"/>
        <v>0</v>
      </c>
    </row>
    <row r="19" spans="1:8" x14ac:dyDescent="0.25">
      <c r="A19" s="35"/>
      <c r="B19" s="40"/>
      <c r="C19" s="41"/>
      <c r="D19" s="42"/>
      <c r="E19" s="41"/>
      <c r="F19" s="41"/>
      <c r="G19" s="43"/>
      <c r="H19" s="44"/>
    </row>
    <row r="20" spans="1:8" x14ac:dyDescent="0.25">
      <c r="A20" s="45" t="s">
        <v>22</v>
      </c>
      <c r="B20" s="46"/>
      <c r="C20" s="31">
        <f>SUM(C21:C29)</f>
        <v>127082559.31</v>
      </c>
      <c r="D20" s="31">
        <f t="shared" ref="D20:H20" si="4">SUM(D21:D29)</f>
        <v>10521215.709999999</v>
      </c>
      <c r="E20" s="31">
        <f t="shared" si="4"/>
        <v>137603775.02000001</v>
      </c>
      <c r="F20" s="31">
        <f t="shared" si="4"/>
        <v>16280319.619999999</v>
      </c>
      <c r="G20" s="34">
        <f t="shared" si="4"/>
        <v>14679584.390000001</v>
      </c>
      <c r="H20" s="31">
        <f t="shared" si="4"/>
        <v>121323455.40000001</v>
      </c>
    </row>
    <row r="21" spans="1:8" ht="24" x14ac:dyDescent="0.25">
      <c r="A21" s="35"/>
      <c r="B21" s="36" t="s">
        <v>23</v>
      </c>
      <c r="C21" s="37">
        <v>12711881.619999999</v>
      </c>
      <c r="D21" s="47">
        <v>-601706.03</v>
      </c>
      <c r="E21" s="37">
        <f t="shared" ref="E21:E29" si="5">C21+D21</f>
        <v>12110175.59</v>
      </c>
      <c r="F21" s="37">
        <v>626775.87</v>
      </c>
      <c r="G21" s="48">
        <v>244986.53</v>
      </c>
      <c r="H21" s="39">
        <f t="shared" ref="H21:H40" si="6">E21-F21</f>
        <v>11483399.720000001</v>
      </c>
    </row>
    <row r="22" spans="1:8" x14ac:dyDescent="0.25">
      <c r="A22" s="35"/>
      <c r="B22" s="36" t="s">
        <v>24</v>
      </c>
      <c r="C22" s="37">
        <v>9283558.6899999995</v>
      </c>
      <c r="D22" s="38">
        <v>-2158611.4500000002</v>
      </c>
      <c r="E22" s="37">
        <f t="shared" si="5"/>
        <v>7124947.2399999993</v>
      </c>
      <c r="F22" s="37">
        <v>1266562.8799999999</v>
      </c>
      <c r="G22" s="48">
        <v>736493.52</v>
      </c>
      <c r="H22" s="39">
        <f t="shared" si="6"/>
        <v>5858384.3599999994</v>
      </c>
    </row>
    <row r="23" spans="1:8" ht="24" x14ac:dyDescent="0.25">
      <c r="A23" s="35"/>
      <c r="B23" s="36" t="s">
        <v>25</v>
      </c>
      <c r="C23" s="37">
        <v>0</v>
      </c>
      <c r="D23" s="38">
        <v>0</v>
      </c>
      <c r="E23" s="37">
        <f t="shared" si="5"/>
        <v>0</v>
      </c>
      <c r="F23" s="37">
        <v>0</v>
      </c>
      <c r="G23" s="48">
        <v>0</v>
      </c>
      <c r="H23" s="39">
        <f t="shared" si="6"/>
        <v>0</v>
      </c>
    </row>
    <row r="24" spans="1:8" ht="24" x14ac:dyDescent="0.25">
      <c r="A24" s="35"/>
      <c r="B24" s="36" t="s">
        <v>26</v>
      </c>
      <c r="C24" s="37">
        <v>35210681</v>
      </c>
      <c r="D24" s="38">
        <v>13072033.789999999</v>
      </c>
      <c r="E24" s="37">
        <f t="shared" si="5"/>
        <v>48282714.789999999</v>
      </c>
      <c r="F24" s="37">
        <v>2082293.13</v>
      </c>
      <c r="G24" s="48">
        <v>2018157.83</v>
      </c>
      <c r="H24" s="39">
        <f t="shared" si="6"/>
        <v>46200421.659999996</v>
      </c>
    </row>
    <row r="25" spans="1:8" x14ac:dyDescent="0.25">
      <c r="A25" s="35"/>
      <c r="B25" s="36" t="s">
        <v>27</v>
      </c>
      <c r="C25" s="37">
        <v>9748832</v>
      </c>
      <c r="D25" s="38">
        <v>-208940.46</v>
      </c>
      <c r="E25" s="37">
        <f t="shared" si="5"/>
        <v>9539891.5399999991</v>
      </c>
      <c r="F25" s="37">
        <v>213313.63</v>
      </c>
      <c r="G25" s="48">
        <v>47628.85</v>
      </c>
      <c r="H25" s="39">
        <f t="shared" si="6"/>
        <v>9326577.9099999983</v>
      </c>
    </row>
    <row r="26" spans="1:8" x14ac:dyDescent="0.25">
      <c r="A26" s="35"/>
      <c r="B26" s="36" t="s">
        <v>28</v>
      </c>
      <c r="C26" s="37">
        <v>45515600</v>
      </c>
      <c r="D26" s="38">
        <v>151438.06</v>
      </c>
      <c r="E26" s="37">
        <f t="shared" si="5"/>
        <v>45667038.060000002</v>
      </c>
      <c r="F26" s="49">
        <v>11524790.91</v>
      </c>
      <c r="G26" s="48">
        <v>11202385.029999999</v>
      </c>
      <c r="H26" s="39">
        <f t="shared" si="6"/>
        <v>34142247.150000006</v>
      </c>
    </row>
    <row r="27" spans="1:8" ht="24" x14ac:dyDescent="0.25">
      <c r="A27" s="35"/>
      <c r="B27" s="36" t="s">
        <v>29</v>
      </c>
      <c r="C27" s="37">
        <v>6443926</v>
      </c>
      <c r="D27" s="38">
        <v>-38064</v>
      </c>
      <c r="E27" s="37">
        <f t="shared" si="5"/>
        <v>6405862</v>
      </c>
      <c r="F27" s="37">
        <v>98001.02</v>
      </c>
      <c r="G27" s="48">
        <v>59852.3</v>
      </c>
      <c r="H27" s="39">
        <f t="shared" si="6"/>
        <v>6307860.9800000004</v>
      </c>
    </row>
    <row r="28" spans="1:8" x14ac:dyDescent="0.25">
      <c r="A28" s="35"/>
      <c r="B28" s="36" t="s">
        <v>30</v>
      </c>
      <c r="C28" s="37">
        <v>735812</v>
      </c>
      <c r="D28" s="38">
        <v>-70000</v>
      </c>
      <c r="E28" s="37">
        <f t="shared" si="5"/>
        <v>665812</v>
      </c>
      <c r="F28" s="37">
        <v>0</v>
      </c>
      <c r="G28" s="48">
        <v>0</v>
      </c>
      <c r="H28" s="39">
        <f t="shared" si="6"/>
        <v>665812</v>
      </c>
    </row>
    <row r="29" spans="1:8" x14ac:dyDescent="0.25">
      <c r="A29" s="35"/>
      <c r="B29" s="36" t="s">
        <v>31</v>
      </c>
      <c r="C29" s="41">
        <v>7432268</v>
      </c>
      <c r="D29" s="42">
        <v>375065.8</v>
      </c>
      <c r="E29" s="37">
        <f t="shared" si="5"/>
        <v>7807333.7999999998</v>
      </c>
      <c r="F29" s="41">
        <v>468582.18</v>
      </c>
      <c r="G29" s="43">
        <v>370080.33</v>
      </c>
      <c r="H29" s="39">
        <f t="shared" si="6"/>
        <v>7338751.6200000001</v>
      </c>
    </row>
    <row r="30" spans="1:8" x14ac:dyDescent="0.25">
      <c r="A30" s="35"/>
      <c r="B30" s="40"/>
      <c r="C30" s="41"/>
      <c r="D30" s="42"/>
      <c r="E30" s="41"/>
      <c r="F30" s="41"/>
      <c r="G30" s="43"/>
      <c r="H30" s="39" t="s">
        <v>32</v>
      </c>
    </row>
    <row r="31" spans="1:8" x14ac:dyDescent="0.25">
      <c r="A31" s="26" t="s">
        <v>33</v>
      </c>
      <c r="B31" s="27"/>
      <c r="C31" s="31">
        <f>SUM(C32:C40)</f>
        <v>422092246.52999997</v>
      </c>
      <c r="D31" s="31">
        <f t="shared" ref="D31:H31" si="7">SUM(D32:D40)</f>
        <v>-25853779.120000001</v>
      </c>
      <c r="E31" s="31">
        <f>SUM(E32:E40)</f>
        <v>396238467.41000003</v>
      </c>
      <c r="F31" s="31">
        <f t="shared" si="7"/>
        <v>45482371.019999996</v>
      </c>
      <c r="G31" s="34">
        <f t="shared" si="7"/>
        <v>35636460.959999993</v>
      </c>
      <c r="H31" s="31">
        <f t="shared" si="7"/>
        <v>350756096.39000005</v>
      </c>
    </row>
    <row r="32" spans="1:8" x14ac:dyDescent="0.25">
      <c r="A32" s="35"/>
      <c r="B32" s="36" t="s">
        <v>34</v>
      </c>
      <c r="C32" s="41">
        <v>92280466</v>
      </c>
      <c r="D32" s="42">
        <v>-4750421.1100000003</v>
      </c>
      <c r="E32" s="41">
        <f t="shared" ref="E32:E40" si="8">C32+D32</f>
        <v>87530044.890000001</v>
      </c>
      <c r="F32" s="41">
        <v>22169017.84</v>
      </c>
      <c r="G32" s="43">
        <v>21771156.43</v>
      </c>
      <c r="H32" s="39">
        <f t="shared" si="6"/>
        <v>65361027.049999997</v>
      </c>
    </row>
    <row r="33" spans="1:8" x14ac:dyDescent="0.25">
      <c r="A33" s="35"/>
      <c r="B33" s="36" t="s">
        <v>35</v>
      </c>
      <c r="C33" s="41">
        <v>93595473.450000003</v>
      </c>
      <c r="D33" s="42">
        <v>-8781058.8800000008</v>
      </c>
      <c r="E33" s="41">
        <f t="shared" si="8"/>
        <v>84814414.570000008</v>
      </c>
      <c r="F33" s="41">
        <v>4153354.41</v>
      </c>
      <c r="G33" s="43">
        <v>2394494.5499999998</v>
      </c>
      <c r="H33" s="39">
        <f t="shared" si="6"/>
        <v>80661060.160000011</v>
      </c>
    </row>
    <row r="34" spans="1:8" ht="24" x14ac:dyDescent="0.25">
      <c r="A34" s="35"/>
      <c r="B34" s="36" t="s">
        <v>36</v>
      </c>
      <c r="C34" s="41">
        <v>51814432.710000001</v>
      </c>
      <c r="D34" s="42">
        <v>336937.89</v>
      </c>
      <c r="E34" s="41">
        <f t="shared" si="8"/>
        <v>52151370.600000001</v>
      </c>
      <c r="F34" s="41">
        <v>3017435.65</v>
      </c>
      <c r="G34" s="43">
        <v>1945945.47</v>
      </c>
      <c r="H34" s="39">
        <f t="shared" si="6"/>
        <v>49133934.950000003</v>
      </c>
    </row>
    <row r="35" spans="1:8" x14ac:dyDescent="0.25">
      <c r="A35" s="35"/>
      <c r="B35" s="36" t="s">
        <v>37</v>
      </c>
      <c r="C35" s="41">
        <v>13655614</v>
      </c>
      <c r="D35" s="42">
        <v>1115720.6000000001</v>
      </c>
      <c r="E35" s="41">
        <f t="shared" si="8"/>
        <v>14771334.6</v>
      </c>
      <c r="F35" s="41">
        <v>3691012.93</v>
      </c>
      <c r="G35" s="43">
        <v>3512720.93</v>
      </c>
      <c r="H35" s="39">
        <f t="shared" si="6"/>
        <v>11080321.67</v>
      </c>
    </row>
    <row r="36" spans="1:8" ht="24" x14ac:dyDescent="0.25">
      <c r="A36" s="35"/>
      <c r="B36" s="36" t="s">
        <v>38</v>
      </c>
      <c r="C36" s="41">
        <v>104156091.29000001</v>
      </c>
      <c r="D36" s="42">
        <v>-12041973.08</v>
      </c>
      <c r="E36" s="41">
        <f t="shared" si="8"/>
        <v>92114118.210000008</v>
      </c>
      <c r="F36" s="41">
        <v>2498798.2200000002</v>
      </c>
      <c r="G36" s="43">
        <v>1696571.93</v>
      </c>
      <c r="H36" s="39">
        <f t="shared" si="6"/>
        <v>89615319.99000001</v>
      </c>
    </row>
    <row r="37" spans="1:8" x14ac:dyDescent="0.25">
      <c r="A37" s="35"/>
      <c r="B37" s="36" t="s">
        <v>39</v>
      </c>
      <c r="C37" s="41">
        <v>28105782</v>
      </c>
      <c r="D37" s="42">
        <v>0</v>
      </c>
      <c r="E37" s="41">
        <f t="shared" si="8"/>
        <v>28105782</v>
      </c>
      <c r="F37" s="41">
        <v>6156323.9000000004</v>
      </c>
      <c r="G37" s="43">
        <v>2116779.4500000002</v>
      </c>
      <c r="H37" s="39">
        <f t="shared" si="6"/>
        <v>21949458.100000001</v>
      </c>
    </row>
    <row r="38" spans="1:8" x14ac:dyDescent="0.25">
      <c r="A38" s="35"/>
      <c r="B38" s="36" t="s">
        <v>40</v>
      </c>
      <c r="C38" s="41">
        <v>3222346</v>
      </c>
      <c r="D38" s="42">
        <v>-166000</v>
      </c>
      <c r="E38" s="41">
        <f t="shared" si="8"/>
        <v>3056346</v>
      </c>
      <c r="F38" s="41">
        <v>70337.100000000006</v>
      </c>
      <c r="G38" s="43">
        <v>44597.04</v>
      </c>
      <c r="H38" s="39">
        <f t="shared" si="6"/>
        <v>2986008.9</v>
      </c>
    </row>
    <row r="39" spans="1:8" x14ac:dyDescent="0.25">
      <c r="A39" s="35"/>
      <c r="B39" s="36" t="s">
        <v>41</v>
      </c>
      <c r="C39" s="41">
        <v>17761781.079999998</v>
      </c>
      <c r="D39" s="42">
        <v>-783524.77</v>
      </c>
      <c r="E39" s="41">
        <f t="shared" si="8"/>
        <v>16978256.309999999</v>
      </c>
      <c r="F39" s="41">
        <v>1960268.3</v>
      </c>
      <c r="G39" s="43">
        <v>752447.65</v>
      </c>
      <c r="H39" s="39">
        <f t="shared" si="6"/>
        <v>15017988.009999998</v>
      </c>
    </row>
    <row r="40" spans="1:8" x14ac:dyDescent="0.25">
      <c r="A40" s="35"/>
      <c r="B40" s="40" t="s">
        <v>42</v>
      </c>
      <c r="C40" s="41">
        <v>17500260</v>
      </c>
      <c r="D40" s="42">
        <v>-783459.77</v>
      </c>
      <c r="E40" s="41">
        <f t="shared" si="8"/>
        <v>16716800.23</v>
      </c>
      <c r="F40" s="41">
        <v>1765822.67</v>
      </c>
      <c r="G40" s="43">
        <v>1401747.51</v>
      </c>
      <c r="H40" s="39">
        <f t="shared" si="6"/>
        <v>14950977.560000001</v>
      </c>
    </row>
    <row r="41" spans="1:8" x14ac:dyDescent="0.25">
      <c r="A41" s="35"/>
      <c r="B41" s="40"/>
      <c r="C41" s="41"/>
      <c r="D41" s="42"/>
      <c r="E41" s="41"/>
      <c r="F41" s="41"/>
      <c r="G41" s="43"/>
      <c r="H41" s="41"/>
    </row>
    <row r="42" spans="1:8" x14ac:dyDescent="0.25">
      <c r="A42" s="26" t="s">
        <v>43</v>
      </c>
      <c r="B42" s="27"/>
      <c r="C42" s="31">
        <f>SUM(C43:C51)</f>
        <v>289339481.72000003</v>
      </c>
      <c r="D42" s="31">
        <f t="shared" ref="D42:H42" si="9">SUM(D43:D51)</f>
        <v>-2523575</v>
      </c>
      <c r="E42" s="31">
        <f t="shared" si="9"/>
        <v>286815906.72000003</v>
      </c>
      <c r="F42" s="31">
        <f t="shared" si="9"/>
        <v>101661460.40000001</v>
      </c>
      <c r="G42" s="34">
        <f t="shared" si="9"/>
        <v>98369149.230000004</v>
      </c>
      <c r="H42" s="31">
        <f t="shared" si="9"/>
        <v>185154446.31999999</v>
      </c>
    </row>
    <row r="43" spans="1:8" ht="24" x14ac:dyDescent="0.25">
      <c r="A43" s="35"/>
      <c r="B43" s="36" t="s">
        <v>44</v>
      </c>
      <c r="C43" s="41">
        <v>0</v>
      </c>
      <c r="D43" s="42">
        <v>0</v>
      </c>
      <c r="E43" s="41">
        <f t="shared" ref="E43:E51" si="10">C43+D43</f>
        <v>0</v>
      </c>
      <c r="F43" s="41">
        <v>0</v>
      </c>
      <c r="G43" s="43"/>
      <c r="H43" s="39">
        <f t="shared" ref="H43:H51" si="11">E43-F43</f>
        <v>0</v>
      </c>
    </row>
    <row r="44" spans="1:8" x14ac:dyDescent="0.25">
      <c r="A44" s="35"/>
      <c r="B44" s="36" t="s">
        <v>45</v>
      </c>
      <c r="C44" s="41">
        <v>117059451.39</v>
      </c>
      <c r="D44" s="42">
        <v>0</v>
      </c>
      <c r="E44" s="41">
        <f t="shared" si="10"/>
        <v>117059451.39</v>
      </c>
      <c r="F44" s="41">
        <v>22985874.850000001</v>
      </c>
      <c r="G44" s="43">
        <v>22985874.850000001</v>
      </c>
      <c r="H44" s="39">
        <f t="shared" si="11"/>
        <v>94073576.539999992</v>
      </c>
    </row>
    <row r="45" spans="1:8" x14ac:dyDescent="0.25">
      <c r="A45" s="35"/>
      <c r="B45" s="36" t="s">
        <v>46</v>
      </c>
      <c r="C45" s="41">
        <v>101140595.73</v>
      </c>
      <c r="D45" s="42">
        <v>0</v>
      </c>
      <c r="E45" s="41">
        <f t="shared" si="10"/>
        <v>101140595.73</v>
      </c>
      <c r="F45" s="41">
        <v>71215259.900000006</v>
      </c>
      <c r="G45" s="43">
        <v>71215259.900000006</v>
      </c>
      <c r="H45" s="39">
        <f t="shared" si="11"/>
        <v>29925335.829999998</v>
      </c>
    </row>
    <row r="46" spans="1:8" x14ac:dyDescent="0.25">
      <c r="A46" s="35"/>
      <c r="B46" s="36" t="s">
        <v>47</v>
      </c>
      <c r="C46" s="41">
        <v>70039434.599999994</v>
      </c>
      <c r="D46" s="42">
        <v>-2523575</v>
      </c>
      <c r="E46" s="41">
        <f t="shared" si="10"/>
        <v>67515859.599999994</v>
      </c>
      <c r="F46" s="41">
        <v>7218258.1799999997</v>
      </c>
      <c r="G46" s="43">
        <v>3925947.01</v>
      </c>
      <c r="H46" s="39">
        <f t="shared" si="11"/>
        <v>60297601.419999994</v>
      </c>
    </row>
    <row r="47" spans="1:8" x14ac:dyDescent="0.25">
      <c r="A47" s="35"/>
      <c r="B47" s="36" t="s">
        <v>48</v>
      </c>
      <c r="C47" s="41">
        <v>1100000</v>
      </c>
      <c r="D47" s="42">
        <v>0</v>
      </c>
      <c r="E47" s="41">
        <f t="shared" si="10"/>
        <v>1100000</v>
      </c>
      <c r="F47" s="41">
        <v>242067.47</v>
      </c>
      <c r="G47" s="43">
        <v>242067.47</v>
      </c>
      <c r="H47" s="39">
        <f t="shared" si="11"/>
        <v>857932.53</v>
      </c>
    </row>
    <row r="48" spans="1:8" ht="24" x14ac:dyDescent="0.25">
      <c r="A48" s="35"/>
      <c r="B48" s="36" t="s">
        <v>49</v>
      </c>
      <c r="C48" s="41">
        <v>0</v>
      </c>
      <c r="D48" s="42">
        <v>0</v>
      </c>
      <c r="E48" s="41">
        <f t="shared" si="10"/>
        <v>0</v>
      </c>
      <c r="F48" s="41">
        <v>0</v>
      </c>
      <c r="G48" s="43">
        <v>0</v>
      </c>
      <c r="H48" s="39">
        <f t="shared" si="11"/>
        <v>0</v>
      </c>
    </row>
    <row r="49" spans="1:8" x14ac:dyDescent="0.25">
      <c r="A49" s="35"/>
      <c r="B49" s="36" t="s">
        <v>50</v>
      </c>
      <c r="C49" s="41">
        <v>0</v>
      </c>
      <c r="D49" s="42">
        <v>0</v>
      </c>
      <c r="E49" s="41">
        <f t="shared" si="10"/>
        <v>0</v>
      </c>
      <c r="F49" s="41">
        <v>0</v>
      </c>
      <c r="G49" s="43">
        <v>0</v>
      </c>
      <c r="H49" s="39">
        <f t="shared" si="11"/>
        <v>0</v>
      </c>
    </row>
    <row r="50" spans="1:8" x14ac:dyDescent="0.25">
      <c r="A50" s="35"/>
      <c r="B50" s="40" t="s">
        <v>51</v>
      </c>
      <c r="C50" s="41">
        <v>0</v>
      </c>
      <c r="D50" s="42">
        <v>0</v>
      </c>
      <c r="E50" s="41">
        <f t="shared" si="10"/>
        <v>0</v>
      </c>
      <c r="F50" s="41">
        <v>0</v>
      </c>
      <c r="G50" s="43">
        <v>0</v>
      </c>
      <c r="H50" s="39">
        <f t="shared" si="11"/>
        <v>0</v>
      </c>
    </row>
    <row r="51" spans="1:8" x14ac:dyDescent="0.25">
      <c r="A51" s="35"/>
      <c r="B51" s="40" t="s">
        <v>52</v>
      </c>
      <c r="C51" s="41">
        <v>0</v>
      </c>
      <c r="D51" s="42">
        <v>0</v>
      </c>
      <c r="E51" s="41">
        <f t="shared" si="10"/>
        <v>0</v>
      </c>
      <c r="F51" s="41">
        <v>0</v>
      </c>
      <c r="G51" s="43">
        <v>0</v>
      </c>
      <c r="H51" s="39">
        <f t="shared" si="11"/>
        <v>0</v>
      </c>
    </row>
    <row r="52" spans="1:8" x14ac:dyDescent="0.25">
      <c r="A52" s="35"/>
      <c r="B52" s="40"/>
      <c r="C52" s="44"/>
      <c r="D52" s="50"/>
      <c r="E52" s="44"/>
      <c r="F52" s="44"/>
      <c r="G52" s="51"/>
      <c r="H52" s="44"/>
    </row>
    <row r="53" spans="1:8" x14ac:dyDescent="0.25">
      <c r="A53" s="26" t="s">
        <v>53</v>
      </c>
      <c r="B53" s="27"/>
      <c r="C53" s="31">
        <f>SUM(C54:C62)</f>
        <v>12225667.15</v>
      </c>
      <c r="D53" s="31">
        <f t="shared" ref="D53:H53" si="12">SUM(D54:D62)</f>
        <v>56367329.5</v>
      </c>
      <c r="E53" s="31">
        <f t="shared" si="12"/>
        <v>68592996.650000006</v>
      </c>
      <c r="F53" s="31">
        <f t="shared" si="12"/>
        <v>600235.94999999995</v>
      </c>
      <c r="G53" s="34">
        <f t="shared" si="12"/>
        <v>179079.15</v>
      </c>
      <c r="H53" s="31">
        <f t="shared" si="12"/>
        <v>67992760.700000003</v>
      </c>
    </row>
    <row r="54" spans="1:8" x14ac:dyDescent="0.25">
      <c r="A54" s="35"/>
      <c r="B54" s="40" t="s">
        <v>54</v>
      </c>
      <c r="C54" s="52">
        <v>0</v>
      </c>
      <c r="D54" s="42">
        <v>3992796.22</v>
      </c>
      <c r="E54" s="41">
        <f t="shared" ref="E54:E62" si="13">C54+D54</f>
        <v>3992796.22</v>
      </c>
      <c r="F54" s="41">
        <v>112735.95</v>
      </c>
      <c r="G54" s="43">
        <v>57204.15</v>
      </c>
      <c r="H54" s="39">
        <f t="shared" ref="H54:H62" si="14">E54-F54</f>
        <v>3880060.27</v>
      </c>
    </row>
    <row r="55" spans="1:8" x14ac:dyDescent="0.25">
      <c r="A55" s="35"/>
      <c r="B55" s="40" t="s">
        <v>55</v>
      </c>
      <c r="C55" s="52">
        <v>0</v>
      </c>
      <c r="D55" s="42">
        <v>95000</v>
      </c>
      <c r="E55" s="41">
        <f t="shared" si="13"/>
        <v>95000</v>
      </c>
      <c r="F55" s="41">
        <v>0</v>
      </c>
      <c r="G55" s="43">
        <v>0</v>
      </c>
      <c r="H55" s="39">
        <f t="shared" si="14"/>
        <v>95000</v>
      </c>
    </row>
    <row r="56" spans="1:8" x14ac:dyDescent="0.25">
      <c r="A56" s="35"/>
      <c r="B56" s="40" t="s">
        <v>56</v>
      </c>
      <c r="C56" s="52">
        <v>0</v>
      </c>
      <c r="D56" s="42">
        <v>487500</v>
      </c>
      <c r="E56" s="41">
        <f t="shared" si="13"/>
        <v>487500</v>
      </c>
      <c r="F56" s="41">
        <v>487500</v>
      </c>
      <c r="G56" s="43">
        <v>121875</v>
      </c>
      <c r="H56" s="39">
        <f t="shared" si="14"/>
        <v>0</v>
      </c>
    </row>
    <row r="57" spans="1:8" x14ac:dyDescent="0.25">
      <c r="A57" s="35"/>
      <c r="B57" s="40" t="s">
        <v>57</v>
      </c>
      <c r="C57" s="52">
        <v>12225667.15</v>
      </c>
      <c r="D57" s="42">
        <v>51133932.850000001</v>
      </c>
      <c r="E57" s="41">
        <f t="shared" si="13"/>
        <v>63359600</v>
      </c>
      <c r="F57" s="41">
        <v>0</v>
      </c>
      <c r="G57" s="43">
        <v>0</v>
      </c>
      <c r="H57" s="39">
        <f t="shared" si="14"/>
        <v>63359600</v>
      </c>
    </row>
    <row r="58" spans="1:8" x14ac:dyDescent="0.25">
      <c r="A58" s="35"/>
      <c r="B58" s="40" t="s">
        <v>58</v>
      </c>
      <c r="C58" s="52">
        <v>0</v>
      </c>
      <c r="D58" s="42">
        <v>0</v>
      </c>
      <c r="E58" s="41">
        <f t="shared" si="13"/>
        <v>0</v>
      </c>
      <c r="F58" s="41">
        <v>0</v>
      </c>
      <c r="G58" s="43">
        <v>0</v>
      </c>
      <c r="H58" s="39">
        <f t="shared" si="14"/>
        <v>0</v>
      </c>
    </row>
    <row r="59" spans="1:8" x14ac:dyDescent="0.25">
      <c r="A59" s="35"/>
      <c r="B59" s="40" t="s">
        <v>59</v>
      </c>
      <c r="C59" s="52">
        <v>0</v>
      </c>
      <c r="D59" s="42">
        <v>658100.43000000005</v>
      </c>
      <c r="E59" s="41">
        <f t="shared" si="13"/>
        <v>658100.43000000005</v>
      </c>
      <c r="F59" s="41">
        <v>0</v>
      </c>
      <c r="G59" s="43">
        <v>0</v>
      </c>
      <c r="H59" s="39">
        <f t="shared" si="14"/>
        <v>658100.43000000005</v>
      </c>
    </row>
    <row r="60" spans="1:8" x14ac:dyDescent="0.25">
      <c r="A60" s="35"/>
      <c r="B60" s="40" t="s">
        <v>60</v>
      </c>
      <c r="C60" s="52">
        <v>0</v>
      </c>
      <c r="D60" s="42">
        <v>0</v>
      </c>
      <c r="E60" s="41">
        <f t="shared" si="13"/>
        <v>0</v>
      </c>
      <c r="F60" s="41">
        <v>0</v>
      </c>
      <c r="G60" s="43">
        <v>0</v>
      </c>
      <c r="H60" s="39">
        <f t="shared" si="14"/>
        <v>0</v>
      </c>
    </row>
    <row r="61" spans="1:8" x14ac:dyDescent="0.25">
      <c r="A61" s="35"/>
      <c r="B61" s="40" t="s">
        <v>61</v>
      </c>
      <c r="C61" s="52">
        <v>0</v>
      </c>
      <c r="D61" s="42">
        <v>0</v>
      </c>
      <c r="E61" s="41">
        <f t="shared" si="13"/>
        <v>0</v>
      </c>
      <c r="F61" s="41">
        <v>0</v>
      </c>
      <c r="G61" s="43">
        <v>0</v>
      </c>
      <c r="H61" s="39">
        <f t="shared" si="14"/>
        <v>0</v>
      </c>
    </row>
    <row r="62" spans="1:8" x14ac:dyDescent="0.25">
      <c r="A62" s="35"/>
      <c r="B62" s="40" t="s">
        <v>62</v>
      </c>
      <c r="C62" s="52">
        <v>0</v>
      </c>
      <c r="D62" s="42">
        <v>0</v>
      </c>
      <c r="E62" s="41">
        <f t="shared" si="13"/>
        <v>0</v>
      </c>
      <c r="F62" s="41">
        <v>0</v>
      </c>
      <c r="G62" s="43">
        <v>0</v>
      </c>
      <c r="H62" s="39">
        <f t="shared" si="14"/>
        <v>0</v>
      </c>
    </row>
    <row r="63" spans="1:8" x14ac:dyDescent="0.25">
      <c r="A63" s="35"/>
      <c r="B63" s="40"/>
      <c r="C63" s="44"/>
      <c r="D63" s="50"/>
      <c r="E63" s="44"/>
      <c r="F63" s="44"/>
      <c r="G63" s="51"/>
      <c r="H63" s="44"/>
    </row>
    <row r="64" spans="1:8" x14ac:dyDescent="0.25">
      <c r="A64" s="26" t="s">
        <v>63</v>
      </c>
      <c r="B64" s="27"/>
      <c r="C64" s="31">
        <f>SUM(C65:C67)</f>
        <v>20000000</v>
      </c>
      <c r="D64" s="31">
        <f t="shared" ref="D64:H64" si="15">SUM(D65:D67)</f>
        <v>21964192.350000001</v>
      </c>
      <c r="E64" s="31">
        <f t="shared" si="15"/>
        <v>41964192.350000001</v>
      </c>
      <c r="F64" s="31">
        <f t="shared" si="15"/>
        <v>6285027.9900000002</v>
      </c>
      <c r="G64" s="34">
        <f t="shared" si="15"/>
        <v>3943188.71</v>
      </c>
      <c r="H64" s="31">
        <f t="shared" si="15"/>
        <v>35679164.359999999</v>
      </c>
    </row>
    <row r="65" spans="1:8" x14ac:dyDescent="0.25">
      <c r="A65" s="35"/>
      <c r="B65" s="40" t="s">
        <v>64</v>
      </c>
      <c r="C65" s="41">
        <v>20000000</v>
      </c>
      <c r="D65" s="42">
        <v>21259267.350000001</v>
      </c>
      <c r="E65" s="41">
        <f t="shared" ref="E65:E67" si="16">C65+D65</f>
        <v>41259267.350000001</v>
      </c>
      <c r="F65" s="41">
        <v>6285027.9900000002</v>
      </c>
      <c r="G65" s="43">
        <v>3943188.71</v>
      </c>
      <c r="H65" s="39">
        <f t="shared" ref="H65:H67" si="17">E65-F65</f>
        <v>34974239.359999999</v>
      </c>
    </row>
    <row r="66" spans="1:8" x14ac:dyDescent="0.25">
      <c r="A66" s="35"/>
      <c r="B66" s="40" t="s">
        <v>65</v>
      </c>
      <c r="C66" s="41">
        <v>0</v>
      </c>
      <c r="D66" s="42">
        <v>0</v>
      </c>
      <c r="E66" s="41">
        <f t="shared" si="16"/>
        <v>0</v>
      </c>
      <c r="F66" s="41">
        <v>0</v>
      </c>
      <c r="G66" s="43">
        <v>0</v>
      </c>
      <c r="H66" s="39">
        <f t="shared" si="17"/>
        <v>0</v>
      </c>
    </row>
    <row r="67" spans="1:8" x14ac:dyDescent="0.25">
      <c r="A67" s="35"/>
      <c r="B67" s="40" t="s">
        <v>66</v>
      </c>
      <c r="C67" s="41">
        <v>0</v>
      </c>
      <c r="D67" s="42">
        <v>704925</v>
      </c>
      <c r="E67" s="41">
        <f t="shared" si="16"/>
        <v>704925</v>
      </c>
      <c r="F67" s="41">
        <v>0</v>
      </c>
      <c r="G67" s="43">
        <v>0</v>
      </c>
      <c r="H67" s="39">
        <f t="shared" si="17"/>
        <v>704925</v>
      </c>
    </row>
    <row r="68" spans="1:8" x14ac:dyDescent="0.25">
      <c r="A68" s="35"/>
      <c r="B68" s="40"/>
      <c r="C68" s="44"/>
      <c r="D68" s="50"/>
      <c r="E68" s="44"/>
      <c r="F68" s="44"/>
      <c r="G68" s="51"/>
      <c r="H68" s="44"/>
    </row>
    <row r="69" spans="1:8" x14ac:dyDescent="0.25">
      <c r="A69" s="45" t="s">
        <v>67</v>
      </c>
      <c r="B69" s="46"/>
      <c r="C69" s="53">
        <f>SUM(C70:C77)</f>
        <v>0</v>
      </c>
      <c r="D69" s="54">
        <f t="shared" ref="D69:H69" si="18">SUM(D70:D77)</f>
        <v>0</v>
      </c>
      <c r="E69" s="55">
        <f t="shared" si="18"/>
        <v>0</v>
      </c>
      <c r="F69" s="53">
        <f t="shared" si="18"/>
        <v>0</v>
      </c>
      <c r="G69" s="54">
        <f t="shared" si="18"/>
        <v>0</v>
      </c>
      <c r="H69" s="53">
        <f t="shared" si="18"/>
        <v>0</v>
      </c>
    </row>
    <row r="70" spans="1:8" x14ac:dyDescent="0.25">
      <c r="A70" s="35"/>
      <c r="B70" s="40" t="s">
        <v>68</v>
      </c>
      <c r="C70" s="52">
        <v>0</v>
      </c>
      <c r="D70" s="56">
        <v>0</v>
      </c>
      <c r="E70" s="41">
        <f t="shared" ref="E70:E76" si="19">C70+D70</f>
        <v>0</v>
      </c>
      <c r="F70" s="52">
        <v>0</v>
      </c>
      <c r="G70" s="56">
        <v>0</v>
      </c>
      <c r="H70" s="39">
        <f t="shared" ref="H70:H77" si="20">E70-F70</f>
        <v>0</v>
      </c>
    </row>
    <row r="71" spans="1:8" x14ac:dyDescent="0.25">
      <c r="A71" s="35"/>
      <c r="B71" s="40" t="s">
        <v>69</v>
      </c>
      <c r="C71" s="52">
        <v>0</v>
      </c>
      <c r="D71" s="56">
        <v>0</v>
      </c>
      <c r="E71" s="41">
        <f t="shared" si="19"/>
        <v>0</v>
      </c>
      <c r="F71" s="52">
        <v>0</v>
      </c>
      <c r="G71" s="56">
        <v>0</v>
      </c>
      <c r="H71" s="39">
        <f t="shared" si="20"/>
        <v>0</v>
      </c>
    </row>
    <row r="72" spans="1:8" x14ac:dyDescent="0.25">
      <c r="A72" s="35"/>
      <c r="B72" s="40" t="s">
        <v>70</v>
      </c>
      <c r="C72" s="52">
        <v>0</v>
      </c>
      <c r="D72" s="56">
        <v>0</v>
      </c>
      <c r="E72" s="41">
        <f t="shared" si="19"/>
        <v>0</v>
      </c>
      <c r="F72" s="52">
        <v>0</v>
      </c>
      <c r="G72" s="56">
        <v>0</v>
      </c>
      <c r="H72" s="39">
        <f t="shared" si="20"/>
        <v>0</v>
      </c>
    </row>
    <row r="73" spans="1:8" x14ac:dyDescent="0.25">
      <c r="A73" s="35"/>
      <c r="B73" s="40" t="s">
        <v>71</v>
      </c>
      <c r="C73" s="52">
        <v>0</v>
      </c>
      <c r="D73" s="56">
        <v>0</v>
      </c>
      <c r="E73" s="41">
        <f t="shared" si="19"/>
        <v>0</v>
      </c>
      <c r="F73" s="52">
        <v>0</v>
      </c>
      <c r="G73" s="56">
        <v>0</v>
      </c>
      <c r="H73" s="39">
        <f t="shared" si="20"/>
        <v>0</v>
      </c>
    </row>
    <row r="74" spans="1:8" ht="24" x14ac:dyDescent="0.25">
      <c r="A74" s="35"/>
      <c r="B74" s="36" t="s">
        <v>72</v>
      </c>
      <c r="C74" s="52">
        <v>0</v>
      </c>
      <c r="D74" s="56">
        <v>0</v>
      </c>
      <c r="E74" s="41">
        <f t="shared" si="19"/>
        <v>0</v>
      </c>
      <c r="F74" s="52">
        <v>0</v>
      </c>
      <c r="G74" s="56">
        <v>0</v>
      </c>
      <c r="H74" s="39">
        <f t="shared" si="20"/>
        <v>0</v>
      </c>
    </row>
    <row r="75" spans="1:8" x14ac:dyDescent="0.25">
      <c r="A75" s="35"/>
      <c r="B75" s="36" t="s">
        <v>73</v>
      </c>
      <c r="C75" s="52">
        <v>0</v>
      </c>
      <c r="D75" s="56">
        <v>0</v>
      </c>
      <c r="E75" s="41">
        <f t="shared" si="19"/>
        <v>0</v>
      </c>
      <c r="F75" s="52">
        <v>0</v>
      </c>
      <c r="G75" s="56">
        <v>0</v>
      </c>
      <c r="H75" s="39">
        <f t="shared" si="20"/>
        <v>0</v>
      </c>
    </row>
    <row r="76" spans="1:8" x14ac:dyDescent="0.25">
      <c r="A76" s="35"/>
      <c r="B76" s="40" t="s">
        <v>74</v>
      </c>
      <c r="C76" s="52">
        <v>0</v>
      </c>
      <c r="D76" s="56">
        <v>0</v>
      </c>
      <c r="E76" s="41">
        <f t="shared" si="19"/>
        <v>0</v>
      </c>
      <c r="F76" s="52">
        <v>0</v>
      </c>
      <c r="G76" s="56">
        <v>0</v>
      </c>
      <c r="H76" s="39">
        <f t="shared" si="20"/>
        <v>0</v>
      </c>
    </row>
    <row r="77" spans="1:8" ht="24" x14ac:dyDescent="0.25">
      <c r="A77" s="35"/>
      <c r="B77" s="36" t="s">
        <v>75</v>
      </c>
      <c r="C77" s="44">
        <v>0</v>
      </c>
      <c r="D77" s="50">
        <v>0</v>
      </c>
      <c r="E77" s="41">
        <v>0</v>
      </c>
      <c r="F77" s="44">
        <v>0</v>
      </c>
      <c r="G77" s="51">
        <v>0</v>
      </c>
      <c r="H77" s="39">
        <f t="shared" si="20"/>
        <v>0</v>
      </c>
    </row>
    <row r="78" spans="1:8" x14ac:dyDescent="0.25">
      <c r="A78" s="35"/>
      <c r="B78" s="40"/>
      <c r="C78" s="44"/>
      <c r="D78" s="50"/>
      <c r="E78" s="44"/>
      <c r="F78" s="44"/>
      <c r="G78" s="51"/>
      <c r="H78" s="44"/>
    </row>
    <row r="79" spans="1:8" x14ac:dyDescent="0.25">
      <c r="A79" s="57" t="s">
        <v>76</v>
      </c>
      <c r="B79" s="58"/>
      <c r="C79" s="53">
        <f>SUM(C80:C82)</f>
        <v>0</v>
      </c>
      <c r="D79" s="53">
        <f t="shared" ref="D79:H79" si="21">SUM(D80:D82)</f>
        <v>0</v>
      </c>
      <c r="E79" s="53">
        <f t="shared" si="21"/>
        <v>0</v>
      </c>
      <c r="F79" s="53">
        <f t="shared" si="21"/>
        <v>0</v>
      </c>
      <c r="G79" s="59">
        <f t="shared" si="21"/>
        <v>0</v>
      </c>
      <c r="H79" s="53">
        <f t="shared" si="21"/>
        <v>0</v>
      </c>
    </row>
    <row r="80" spans="1:8" x14ac:dyDescent="0.25">
      <c r="A80" s="35"/>
      <c r="B80" s="40" t="s">
        <v>77</v>
      </c>
      <c r="C80" s="44">
        <v>0</v>
      </c>
      <c r="D80" s="50">
        <v>0</v>
      </c>
      <c r="E80" s="41">
        <f t="shared" ref="E80:E82" si="22">C80+D80</f>
        <v>0</v>
      </c>
      <c r="F80" s="44">
        <v>0</v>
      </c>
      <c r="G80" s="51">
        <v>0</v>
      </c>
      <c r="H80" s="39">
        <f t="shared" ref="H80:H82" si="23">E80-F80</f>
        <v>0</v>
      </c>
    </row>
    <row r="81" spans="1:8" x14ac:dyDescent="0.25">
      <c r="A81" s="35"/>
      <c r="B81" s="40" t="s">
        <v>78</v>
      </c>
      <c r="C81" s="44">
        <v>0</v>
      </c>
      <c r="D81" s="50">
        <v>0</v>
      </c>
      <c r="E81" s="41">
        <f t="shared" si="22"/>
        <v>0</v>
      </c>
      <c r="F81" s="44">
        <v>0</v>
      </c>
      <c r="G81" s="51">
        <v>0</v>
      </c>
      <c r="H81" s="39">
        <f t="shared" si="23"/>
        <v>0</v>
      </c>
    </row>
    <row r="82" spans="1:8" x14ac:dyDescent="0.25">
      <c r="A82" s="35"/>
      <c r="B82" s="40" t="s">
        <v>79</v>
      </c>
      <c r="C82" s="44">
        <v>0</v>
      </c>
      <c r="D82" s="50">
        <v>0</v>
      </c>
      <c r="E82" s="41">
        <f t="shared" si="22"/>
        <v>0</v>
      </c>
      <c r="F82" s="44">
        <v>0</v>
      </c>
      <c r="G82" s="51">
        <v>0</v>
      </c>
      <c r="H82" s="39">
        <f t="shared" si="23"/>
        <v>0</v>
      </c>
    </row>
    <row r="83" spans="1:8" x14ac:dyDescent="0.25">
      <c r="A83" s="35"/>
      <c r="B83" s="40"/>
      <c r="C83" s="44"/>
      <c r="D83" s="50"/>
      <c r="E83" s="44"/>
      <c r="F83" s="44"/>
      <c r="G83" s="51"/>
      <c r="H83" s="44"/>
    </row>
    <row r="84" spans="1:8" x14ac:dyDescent="0.25">
      <c r="A84" s="26" t="s">
        <v>80</v>
      </c>
      <c r="B84" s="27"/>
      <c r="C84" s="31">
        <f>SUM(C85:C91)</f>
        <v>105689898.42</v>
      </c>
      <c r="D84" s="60">
        <f t="shared" ref="D84:H84" si="24">SUM(D85:D91)</f>
        <v>-49903369</v>
      </c>
      <c r="E84" s="31">
        <f t="shared" si="24"/>
        <v>55786529.420000002</v>
      </c>
      <c r="F84" s="31">
        <f t="shared" si="24"/>
        <v>16517036.099999998</v>
      </c>
      <c r="G84" s="34">
        <f t="shared" si="24"/>
        <v>16517036.099999998</v>
      </c>
      <c r="H84" s="31">
        <f t="shared" si="24"/>
        <v>39269493.320000008</v>
      </c>
    </row>
    <row r="85" spans="1:8" x14ac:dyDescent="0.25">
      <c r="A85" s="35"/>
      <c r="B85" s="40" t="s">
        <v>81</v>
      </c>
      <c r="C85" s="41">
        <v>87213887.700000003</v>
      </c>
      <c r="D85" s="42">
        <v>-50000000</v>
      </c>
      <c r="E85" s="41">
        <f t="shared" ref="E85:E91" si="25">C85+D85</f>
        <v>37213887.700000003</v>
      </c>
      <c r="F85" s="49">
        <f>-37037346.17+50000000</f>
        <v>12962653.829999998</v>
      </c>
      <c r="G85" s="61">
        <f>F85</f>
        <v>12962653.829999998</v>
      </c>
      <c r="H85" s="39">
        <f t="shared" ref="H85:H91" si="26">E85-F85</f>
        <v>24251233.870000005</v>
      </c>
    </row>
    <row r="86" spans="1:8" x14ac:dyDescent="0.25">
      <c r="A86" s="35"/>
      <c r="B86" s="40" t="s">
        <v>82</v>
      </c>
      <c r="C86" s="41">
        <v>18476010.719999999</v>
      </c>
      <c r="D86" s="42">
        <v>-193369</v>
      </c>
      <c r="E86" s="41">
        <f t="shared" si="25"/>
        <v>18282641.719999999</v>
      </c>
      <c r="F86" s="62">
        <v>3264382.27</v>
      </c>
      <c r="G86" s="61">
        <f>F86</f>
        <v>3264382.27</v>
      </c>
      <c r="H86" s="39">
        <f t="shared" si="26"/>
        <v>15018259.449999999</v>
      </c>
    </row>
    <row r="87" spans="1:8" x14ac:dyDescent="0.25">
      <c r="A87" s="35"/>
      <c r="B87" s="40" t="s">
        <v>83</v>
      </c>
      <c r="C87" s="41">
        <v>0</v>
      </c>
      <c r="D87" s="42">
        <v>290000</v>
      </c>
      <c r="E87" s="41">
        <f t="shared" si="25"/>
        <v>290000</v>
      </c>
      <c r="F87" s="41">
        <v>290000</v>
      </c>
      <c r="G87" s="43">
        <v>290000</v>
      </c>
      <c r="H87" s="39">
        <f t="shared" si="26"/>
        <v>0</v>
      </c>
    </row>
    <row r="88" spans="1:8" x14ac:dyDescent="0.25">
      <c r="A88" s="35"/>
      <c r="B88" s="40" t="s">
        <v>84</v>
      </c>
      <c r="C88" s="41">
        <v>0</v>
      </c>
      <c r="D88" s="42">
        <v>0</v>
      </c>
      <c r="E88" s="41">
        <f t="shared" si="25"/>
        <v>0</v>
      </c>
      <c r="F88" s="41">
        <v>0</v>
      </c>
      <c r="G88" s="43">
        <v>0</v>
      </c>
      <c r="H88" s="39">
        <f t="shared" si="26"/>
        <v>0</v>
      </c>
    </row>
    <row r="89" spans="1:8" x14ac:dyDescent="0.25">
      <c r="A89" s="35"/>
      <c r="B89" s="40" t="s">
        <v>85</v>
      </c>
      <c r="C89" s="41">
        <v>0</v>
      </c>
      <c r="D89" s="42">
        <v>0</v>
      </c>
      <c r="E89" s="41">
        <f t="shared" si="25"/>
        <v>0</v>
      </c>
      <c r="F89" s="41">
        <v>0</v>
      </c>
      <c r="G89" s="43">
        <v>0</v>
      </c>
      <c r="H89" s="39">
        <f t="shared" si="26"/>
        <v>0</v>
      </c>
    </row>
    <row r="90" spans="1:8" x14ac:dyDescent="0.25">
      <c r="A90" s="35"/>
      <c r="B90" s="40" t="s">
        <v>86</v>
      </c>
      <c r="C90" s="41">
        <v>0</v>
      </c>
      <c r="D90" s="42">
        <v>0</v>
      </c>
      <c r="E90" s="41">
        <f t="shared" si="25"/>
        <v>0</v>
      </c>
      <c r="F90" s="41">
        <v>0</v>
      </c>
      <c r="G90" s="43">
        <v>0</v>
      </c>
      <c r="H90" s="39">
        <f t="shared" si="26"/>
        <v>0</v>
      </c>
    </row>
    <row r="91" spans="1:8" x14ac:dyDescent="0.25">
      <c r="A91" s="35"/>
      <c r="B91" s="40" t="s">
        <v>87</v>
      </c>
      <c r="C91" s="41">
        <v>0</v>
      </c>
      <c r="D91" s="42">
        <v>0</v>
      </c>
      <c r="E91" s="41">
        <f t="shared" si="25"/>
        <v>0</v>
      </c>
      <c r="F91" s="41">
        <v>0</v>
      </c>
      <c r="G91" s="43">
        <v>0</v>
      </c>
      <c r="H91" s="39">
        <f t="shared" si="26"/>
        <v>0</v>
      </c>
    </row>
    <row r="92" spans="1:8" x14ac:dyDescent="0.25">
      <c r="A92" s="35"/>
      <c r="B92" s="40"/>
      <c r="C92" s="63"/>
      <c r="D92" s="62"/>
      <c r="E92" s="41"/>
      <c r="F92" s="41"/>
      <c r="G92" s="43"/>
      <c r="H92" s="41"/>
    </row>
    <row r="93" spans="1:8" x14ac:dyDescent="0.25">
      <c r="A93" s="26" t="s">
        <v>88</v>
      </c>
      <c r="B93" s="27"/>
      <c r="C93" s="64">
        <f>C95+C104+C115+C126+C137+C148</f>
        <v>550125771</v>
      </c>
      <c r="D93" s="64">
        <f t="shared" ref="D93:H93" si="27">D95+D104+D115+D126+D137+D148</f>
        <v>-4052898.91</v>
      </c>
      <c r="E93" s="28">
        <f t="shared" si="27"/>
        <v>546072872.08999991</v>
      </c>
      <c r="F93" s="28">
        <f t="shared" si="27"/>
        <v>103782420.71000001</v>
      </c>
      <c r="G93" s="30">
        <f t="shared" si="27"/>
        <v>85236120.780000001</v>
      </c>
      <c r="H93" s="28">
        <f t="shared" si="27"/>
        <v>442290451.38</v>
      </c>
    </row>
    <row r="94" spans="1:8" x14ac:dyDescent="0.25">
      <c r="A94" s="32"/>
      <c r="B94" s="33"/>
      <c r="C94" s="65"/>
      <c r="D94" s="65"/>
      <c r="E94" s="31"/>
      <c r="F94" s="31"/>
      <c r="G94" s="34"/>
      <c r="H94" s="31"/>
    </row>
    <row r="95" spans="1:8" x14ac:dyDescent="0.25">
      <c r="A95" s="26" t="s">
        <v>14</v>
      </c>
      <c r="B95" s="27"/>
      <c r="C95" s="66">
        <f>SUM(C96:C102)</f>
        <v>268691618.57999998</v>
      </c>
      <c r="D95" s="66">
        <f t="shared" ref="D95:H95" si="28">SUM(D96:D102)</f>
        <v>0</v>
      </c>
      <c r="E95" s="53">
        <f t="shared" si="28"/>
        <v>268691618.57999998</v>
      </c>
      <c r="F95" s="53">
        <f t="shared" si="28"/>
        <v>47826254.260000005</v>
      </c>
      <c r="G95" s="59">
        <f t="shared" si="28"/>
        <v>47826254.260000005</v>
      </c>
      <c r="H95" s="53">
        <f t="shared" si="28"/>
        <v>220865364.31999999</v>
      </c>
    </row>
    <row r="96" spans="1:8" x14ac:dyDescent="0.25">
      <c r="A96" s="35"/>
      <c r="B96" s="40" t="s">
        <v>15</v>
      </c>
      <c r="C96" s="63">
        <v>115343164.58</v>
      </c>
      <c r="D96" s="63">
        <v>-853105</v>
      </c>
      <c r="E96" s="41">
        <f t="shared" ref="E96:E102" si="29">C96+D96</f>
        <v>114490059.58</v>
      </c>
      <c r="F96" s="41">
        <v>27572442.239999998</v>
      </c>
      <c r="G96" s="43">
        <f>F96</f>
        <v>27572442.239999998</v>
      </c>
      <c r="H96" s="39">
        <f t="shared" ref="H96:H102" si="30">E96-F96</f>
        <v>86917617.340000004</v>
      </c>
    </row>
    <row r="97" spans="1:8" x14ac:dyDescent="0.25">
      <c r="A97" s="35"/>
      <c r="B97" s="40" t="s">
        <v>16</v>
      </c>
      <c r="C97" s="63">
        <v>4125797</v>
      </c>
      <c r="D97" s="63">
        <v>0</v>
      </c>
      <c r="E97" s="41">
        <f t="shared" si="29"/>
        <v>4125797</v>
      </c>
      <c r="F97" s="41">
        <v>667022</v>
      </c>
      <c r="G97" s="43">
        <f t="shared" ref="G97:G100" si="31">F97</f>
        <v>667022</v>
      </c>
      <c r="H97" s="39">
        <f t="shared" si="30"/>
        <v>3458775</v>
      </c>
    </row>
    <row r="98" spans="1:8" x14ac:dyDescent="0.25">
      <c r="A98" s="35"/>
      <c r="B98" s="40" t="s">
        <v>17</v>
      </c>
      <c r="C98" s="63">
        <v>53895791</v>
      </c>
      <c r="D98" s="63">
        <v>0</v>
      </c>
      <c r="E98" s="41">
        <f t="shared" si="29"/>
        <v>53895791</v>
      </c>
      <c r="F98" s="41">
        <v>4311998.03</v>
      </c>
      <c r="G98" s="43">
        <f t="shared" si="31"/>
        <v>4311998.03</v>
      </c>
      <c r="H98" s="39">
        <f t="shared" si="30"/>
        <v>49583792.969999999</v>
      </c>
    </row>
    <row r="99" spans="1:8" x14ac:dyDescent="0.25">
      <c r="A99" s="35"/>
      <c r="B99" s="40" t="s">
        <v>18</v>
      </c>
      <c r="C99" s="63">
        <v>42265426</v>
      </c>
      <c r="D99" s="63">
        <v>853105</v>
      </c>
      <c r="E99" s="41">
        <f t="shared" si="29"/>
        <v>43118531</v>
      </c>
      <c r="F99" s="41">
        <v>6532892.3600000003</v>
      </c>
      <c r="G99" s="43">
        <f t="shared" si="31"/>
        <v>6532892.3600000003</v>
      </c>
      <c r="H99" s="39">
        <f t="shared" si="30"/>
        <v>36585638.640000001</v>
      </c>
    </row>
    <row r="100" spans="1:8" x14ac:dyDescent="0.25">
      <c r="A100" s="35"/>
      <c r="B100" s="40" t="s">
        <v>19</v>
      </c>
      <c r="C100" s="63">
        <v>53061440</v>
      </c>
      <c r="D100" s="63">
        <v>0</v>
      </c>
      <c r="E100" s="41">
        <f t="shared" si="29"/>
        <v>53061440</v>
      </c>
      <c r="F100" s="41">
        <v>8741899.6300000008</v>
      </c>
      <c r="G100" s="43">
        <f t="shared" si="31"/>
        <v>8741899.6300000008</v>
      </c>
      <c r="H100" s="39">
        <f t="shared" si="30"/>
        <v>44319540.369999997</v>
      </c>
    </row>
    <row r="101" spans="1:8" x14ac:dyDescent="0.25">
      <c r="A101" s="35"/>
      <c r="B101" s="40" t="s">
        <v>20</v>
      </c>
      <c r="C101" s="63">
        <v>0</v>
      </c>
      <c r="D101" s="63">
        <v>0</v>
      </c>
      <c r="E101" s="41">
        <f t="shared" si="29"/>
        <v>0</v>
      </c>
      <c r="F101" s="41">
        <v>0</v>
      </c>
      <c r="G101" s="43">
        <v>0</v>
      </c>
      <c r="H101" s="39">
        <f t="shared" si="30"/>
        <v>0</v>
      </c>
    </row>
    <row r="102" spans="1:8" x14ac:dyDescent="0.25">
      <c r="A102" s="35"/>
      <c r="B102" s="40" t="s">
        <v>21</v>
      </c>
      <c r="C102" s="63">
        <v>0</v>
      </c>
      <c r="D102" s="63">
        <v>0</v>
      </c>
      <c r="E102" s="41">
        <f t="shared" si="29"/>
        <v>0</v>
      </c>
      <c r="F102" s="41">
        <v>0</v>
      </c>
      <c r="G102" s="43">
        <v>0</v>
      </c>
      <c r="H102" s="39">
        <f t="shared" si="30"/>
        <v>0</v>
      </c>
    </row>
    <row r="103" spans="1:8" x14ac:dyDescent="0.25">
      <c r="A103" s="35"/>
      <c r="B103" s="40"/>
      <c r="C103" s="63"/>
      <c r="D103" s="63"/>
      <c r="E103" s="41"/>
      <c r="F103" s="41"/>
      <c r="G103" s="43"/>
      <c r="H103" s="44"/>
    </row>
    <row r="104" spans="1:8" x14ac:dyDescent="0.25">
      <c r="A104" s="26" t="s">
        <v>22</v>
      </c>
      <c r="B104" s="27"/>
      <c r="C104" s="65">
        <f>SUM(C105:C113)</f>
        <v>40474513.159999996</v>
      </c>
      <c r="D104" s="65">
        <f t="shared" ref="D104:H104" si="32">SUM(D105:D113)</f>
        <v>-4588338.91</v>
      </c>
      <c r="E104" s="31">
        <f t="shared" si="32"/>
        <v>35886174.25</v>
      </c>
      <c r="F104" s="31">
        <f t="shared" si="32"/>
        <v>6574005.3300000001</v>
      </c>
      <c r="G104" s="34">
        <f t="shared" si="32"/>
        <v>3558876.6</v>
      </c>
      <c r="H104" s="31">
        <f t="shared" si="32"/>
        <v>29312168.920000002</v>
      </c>
    </row>
    <row r="105" spans="1:8" ht="24" x14ac:dyDescent="0.25">
      <c r="A105" s="35"/>
      <c r="B105" s="36" t="s">
        <v>23</v>
      </c>
      <c r="C105" s="63">
        <v>0</v>
      </c>
      <c r="D105" s="63">
        <v>0</v>
      </c>
      <c r="E105" s="62">
        <f t="shared" ref="E105:E113" si="33">C105+D105</f>
        <v>0</v>
      </c>
      <c r="F105" s="41">
        <v>0</v>
      </c>
      <c r="G105" s="43">
        <v>0</v>
      </c>
      <c r="H105" s="39">
        <f t="shared" ref="H105:H113" si="34">E105-F105</f>
        <v>0</v>
      </c>
    </row>
    <row r="106" spans="1:8" x14ac:dyDescent="0.25">
      <c r="A106" s="35"/>
      <c r="B106" s="36" t="s">
        <v>24</v>
      </c>
      <c r="C106" s="63">
        <v>0</v>
      </c>
      <c r="D106" s="63">
        <v>0</v>
      </c>
      <c r="E106" s="62">
        <f t="shared" si="33"/>
        <v>0</v>
      </c>
      <c r="F106" s="41">
        <v>0</v>
      </c>
      <c r="G106" s="43">
        <v>0</v>
      </c>
      <c r="H106" s="39">
        <f t="shared" si="34"/>
        <v>0</v>
      </c>
    </row>
    <row r="107" spans="1:8" ht="24" x14ac:dyDescent="0.25">
      <c r="A107" s="35"/>
      <c r="B107" s="36" t="s">
        <v>25</v>
      </c>
      <c r="C107" s="63">
        <v>0</v>
      </c>
      <c r="D107" s="63">
        <v>0</v>
      </c>
      <c r="E107" s="62">
        <f t="shared" si="33"/>
        <v>0</v>
      </c>
      <c r="F107" s="41">
        <v>0</v>
      </c>
      <c r="G107" s="43">
        <v>0</v>
      </c>
      <c r="H107" s="39">
        <f t="shared" si="34"/>
        <v>0</v>
      </c>
    </row>
    <row r="108" spans="1:8" ht="24" x14ac:dyDescent="0.25">
      <c r="A108" s="35"/>
      <c r="B108" s="36" t="s">
        <v>26</v>
      </c>
      <c r="C108" s="63">
        <v>0</v>
      </c>
      <c r="D108" s="63">
        <v>0</v>
      </c>
      <c r="E108" s="62">
        <f t="shared" si="33"/>
        <v>0</v>
      </c>
      <c r="F108" s="41">
        <v>0</v>
      </c>
      <c r="G108" s="43">
        <v>0</v>
      </c>
      <c r="H108" s="39">
        <f t="shared" si="34"/>
        <v>0</v>
      </c>
    </row>
    <row r="109" spans="1:8" x14ac:dyDescent="0.25">
      <c r="A109" s="35"/>
      <c r="B109" s="36" t="s">
        <v>27</v>
      </c>
      <c r="C109" s="63">
        <v>0</v>
      </c>
      <c r="D109" s="63">
        <v>0</v>
      </c>
      <c r="E109" s="62">
        <f t="shared" si="33"/>
        <v>0</v>
      </c>
      <c r="F109" s="41">
        <v>0</v>
      </c>
      <c r="G109" s="43">
        <v>0</v>
      </c>
      <c r="H109" s="39">
        <f t="shared" si="34"/>
        <v>0</v>
      </c>
    </row>
    <row r="110" spans="1:8" x14ac:dyDescent="0.25">
      <c r="A110" s="35"/>
      <c r="B110" s="36" t="s">
        <v>28</v>
      </c>
      <c r="C110" s="63">
        <v>40474513.159999996</v>
      </c>
      <c r="D110" s="63">
        <v>-4588338.91</v>
      </c>
      <c r="E110" s="62">
        <f t="shared" si="33"/>
        <v>35886174.25</v>
      </c>
      <c r="F110" s="41">
        <v>6574005.3300000001</v>
      </c>
      <c r="G110" s="43">
        <v>3558876.6</v>
      </c>
      <c r="H110" s="39">
        <f t="shared" si="34"/>
        <v>29312168.920000002</v>
      </c>
    </row>
    <row r="111" spans="1:8" ht="24" x14ac:dyDescent="0.25">
      <c r="A111" s="35"/>
      <c r="B111" s="36" t="s">
        <v>29</v>
      </c>
      <c r="C111" s="63">
        <v>0</v>
      </c>
      <c r="D111" s="63">
        <v>0</v>
      </c>
      <c r="E111" s="62">
        <f t="shared" si="33"/>
        <v>0</v>
      </c>
      <c r="F111" s="41">
        <v>0</v>
      </c>
      <c r="G111" s="43">
        <v>0</v>
      </c>
      <c r="H111" s="39">
        <f t="shared" si="34"/>
        <v>0</v>
      </c>
    </row>
    <row r="112" spans="1:8" x14ac:dyDescent="0.25">
      <c r="A112" s="35"/>
      <c r="B112" s="36" t="s">
        <v>30</v>
      </c>
      <c r="C112" s="63">
        <v>0</v>
      </c>
      <c r="D112" s="63">
        <v>0</v>
      </c>
      <c r="E112" s="62">
        <f t="shared" si="33"/>
        <v>0</v>
      </c>
      <c r="F112" s="41">
        <v>0</v>
      </c>
      <c r="G112" s="43">
        <v>0</v>
      </c>
      <c r="H112" s="39">
        <f t="shared" si="34"/>
        <v>0</v>
      </c>
    </row>
    <row r="113" spans="1:8" x14ac:dyDescent="0.25">
      <c r="A113" s="35"/>
      <c r="B113" s="36" t="s">
        <v>31</v>
      </c>
      <c r="C113" s="63">
        <v>0</v>
      </c>
      <c r="D113" s="63">
        <v>0</v>
      </c>
      <c r="E113" s="62">
        <f t="shared" si="33"/>
        <v>0</v>
      </c>
      <c r="F113" s="41">
        <v>0</v>
      </c>
      <c r="G113" s="43">
        <v>0</v>
      </c>
      <c r="H113" s="39">
        <f t="shared" si="34"/>
        <v>0</v>
      </c>
    </row>
    <row r="114" spans="1:8" x14ac:dyDescent="0.25">
      <c r="A114" s="35"/>
      <c r="B114" s="40"/>
      <c r="C114" s="63"/>
      <c r="D114" s="63"/>
      <c r="E114" s="41"/>
      <c r="F114" s="41"/>
      <c r="G114" s="43"/>
      <c r="H114" s="52"/>
    </row>
    <row r="115" spans="1:8" x14ac:dyDescent="0.25">
      <c r="A115" s="26" t="s">
        <v>33</v>
      </c>
      <c r="B115" s="27"/>
      <c r="C115" s="65">
        <f>SUM(C116:C124)</f>
        <v>155733378.25999999</v>
      </c>
      <c r="D115" s="65">
        <f t="shared" ref="D115:H115" si="35">SUM(D116:D124)</f>
        <v>464</v>
      </c>
      <c r="E115" s="31">
        <f t="shared" si="35"/>
        <v>155733842.25999999</v>
      </c>
      <c r="F115" s="31">
        <f t="shared" si="35"/>
        <v>49382161.119999997</v>
      </c>
      <c r="G115" s="34">
        <f t="shared" si="35"/>
        <v>33850989.920000002</v>
      </c>
      <c r="H115" s="31">
        <f t="shared" si="35"/>
        <v>106351681.13999999</v>
      </c>
    </row>
    <row r="116" spans="1:8" x14ac:dyDescent="0.25">
      <c r="A116" s="35"/>
      <c r="B116" s="36" t="s">
        <v>34</v>
      </c>
      <c r="C116" s="63">
        <v>0</v>
      </c>
      <c r="D116" s="63">
        <v>0</v>
      </c>
      <c r="E116" s="41">
        <f t="shared" ref="E116:E124" si="36">C116+D116</f>
        <v>0</v>
      </c>
      <c r="F116" s="41">
        <v>0</v>
      </c>
      <c r="G116" s="43">
        <v>0</v>
      </c>
      <c r="H116" s="39">
        <f t="shared" ref="H116:H124" si="37">E116-F116</f>
        <v>0</v>
      </c>
    </row>
    <row r="117" spans="1:8" x14ac:dyDescent="0.25">
      <c r="A117" s="35"/>
      <c r="B117" s="36" t="s">
        <v>35</v>
      </c>
      <c r="C117" s="63">
        <v>16786054.379999999</v>
      </c>
      <c r="D117" s="63">
        <v>0</v>
      </c>
      <c r="E117" s="41">
        <f t="shared" si="36"/>
        <v>16786054.379999999</v>
      </c>
      <c r="F117" s="41">
        <v>6116817.5899999999</v>
      </c>
      <c r="G117" s="43">
        <v>4021717.44</v>
      </c>
      <c r="H117" s="39">
        <f t="shared" si="37"/>
        <v>10669236.789999999</v>
      </c>
    </row>
    <row r="118" spans="1:8" ht="24" x14ac:dyDescent="0.25">
      <c r="A118" s="35"/>
      <c r="B118" s="36" t="s">
        <v>36</v>
      </c>
      <c r="C118" s="63">
        <v>0</v>
      </c>
      <c r="D118" s="63">
        <v>0</v>
      </c>
      <c r="E118" s="41">
        <f t="shared" si="36"/>
        <v>0</v>
      </c>
      <c r="F118" s="41">
        <v>0</v>
      </c>
      <c r="G118" s="43">
        <v>0</v>
      </c>
      <c r="H118" s="39">
        <f t="shared" si="37"/>
        <v>0</v>
      </c>
    </row>
    <row r="119" spans="1:8" x14ac:dyDescent="0.25">
      <c r="A119" s="35"/>
      <c r="B119" s="36" t="s">
        <v>37</v>
      </c>
      <c r="C119" s="63">
        <v>4864637.17</v>
      </c>
      <c r="D119" s="63">
        <v>464</v>
      </c>
      <c r="E119" s="41">
        <f t="shared" si="36"/>
        <v>4865101.17</v>
      </c>
      <c r="F119" s="41">
        <v>11.7</v>
      </c>
      <c r="G119" s="43">
        <v>11.7</v>
      </c>
      <c r="H119" s="39">
        <f t="shared" si="37"/>
        <v>4865089.47</v>
      </c>
    </row>
    <row r="120" spans="1:8" ht="24" x14ac:dyDescent="0.25">
      <c r="A120" s="35"/>
      <c r="B120" s="36" t="s">
        <v>38</v>
      </c>
      <c r="C120" s="63">
        <v>134082686.70999999</v>
      </c>
      <c r="D120" s="63">
        <v>0</v>
      </c>
      <c r="E120" s="41">
        <f t="shared" si="36"/>
        <v>134082686.70999999</v>
      </c>
      <c r="F120" s="41">
        <v>43265331.829999998</v>
      </c>
      <c r="G120" s="43">
        <v>29829260.780000001</v>
      </c>
      <c r="H120" s="39">
        <f t="shared" si="37"/>
        <v>90817354.879999995</v>
      </c>
    </row>
    <row r="121" spans="1:8" x14ac:dyDescent="0.25">
      <c r="A121" s="35"/>
      <c r="B121" s="36" t="s">
        <v>39</v>
      </c>
      <c r="C121" s="63">
        <v>0</v>
      </c>
      <c r="D121" s="63">
        <v>0</v>
      </c>
      <c r="E121" s="41">
        <f t="shared" si="36"/>
        <v>0</v>
      </c>
      <c r="F121" s="41">
        <v>0</v>
      </c>
      <c r="G121" s="43">
        <v>0</v>
      </c>
      <c r="H121" s="39">
        <f t="shared" si="37"/>
        <v>0</v>
      </c>
    </row>
    <row r="122" spans="1:8" x14ac:dyDescent="0.25">
      <c r="A122" s="35"/>
      <c r="B122" s="36" t="s">
        <v>40</v>
      </c>
      <c r="C122" s="63">
        <v>0</v>
      </c>
      <c r="D122" s="63">
        <v>0</v>
      </c>
      <c r="E122" s="41">
        <f t="shared" si="36"/>
        <v>0</v>
      </c>
      <c r="F122" s="41">
        <v>0</v>
      </c>
      <c r="G122" s="41">
        <v>0</v>
      </c>
      <c r="H122" s="39">
        <f t="shared" si="37"/>
        <v>0</v>
      </c>
    </row>
    <row r="123" spans="1:8" x14ac:dyDescent="0.25">
      <c r="A123" s="35"/>
      <c r="B123" s="36" t="s">
        <v>41</v>
      </c>
      <c r="C123" s="63">
        <v>0</v>
      </c>
      <c r="D123" s="63">
        <v>0</v>
      </c>
      <c r="E123" s="41">
        <f t="shared" si="36"/>
        <v>0</v>
      </c>
      <c r="F123" s="41">
        <v>0</v>
      </c>
      <c r="G123" s="41">
        <v>0</v>
      </c>
      <c r="H123" s="39">
        <f t="shared" si="37"/>
        <v>0</v>
      </c>
    </row>
    <row r="124" spans="1:8" x14ac:dyDescent="0.25">
      <c r="A124" s="35"/>
      <c r="B124" s="40" t="s">
        <v>42</v>
      </c>
      <c r="C124" s="63">
        <v>0</v>
      </c>
      <c r="D124" s="63">
        <v>0</v>
      </c>
      <c r="E124" s="41">
        <f t="shared" si="36"/>
        <v>0</v>
      </c>
      <c r="F124" s="41">
        <v>0</v>
      </c>
      <c r="G124" s="41">
        <v>0</v>
      </c>
      <c r="H124" s="39">
        <f t="shared" si="37"/>
        <v>0</v>
      </c>
    </row>
    <row r="125" spans="1:8" x14ac:dyDescent="0.25">
      <c r="A125" s="35"/>
      <c r="B125" s="40"/>
      <c r="C125" s="63"/>
      <c r="D125" s="63"/>
      <c r="E125" s="41"/>
      <c r="F125" s="41"/>
      <c r="G125" s="43"/>
      <c r="H125" s="52"/>
    </row>
    <row r="126" spans="1:8" x14ac:dyDescent="0.25">
      <c r="A126" s="26" t="s">
        <v>43</v>
      </c>
      <c r="B126" s="27"/>
      <c r="C126" s="65">
        <f>SUM(C127:C135)</f>
        <v>0</v>
      </c>
      <c r="D126" s="65">
        <f t="shared" ref="D126:H126" si="38">SUM(D127:D135)</f>
        <v>1200000</v>
      </c>
      <c r="E126" s="31">
        <f t="shared" si="38"/>
        <v>1200000</v>
      </c>
      <c r="F126" s="31">
        <f t="shared" si="38"/>
        <v>0</v>
      </c>
      <c r="G126" s="34">
        <f t="shared" si="38"/>
        <v>0</v>
      </c>
      <c r="H126" s="31">
        <f t="shared" si="38"/>
        <v>1200000</v>
      </c>
    </row>
    <row r="127" spans="1:8" ht="24" x14ac:dyDescent="0.25">
      <c r="A127" s="35"/>
      <c r="B127" s="36" t="s">
        <v>44</v>
      </c>
      <c r="C127" s="63">
        <v>0</v>
      </c>
      <c r="D127" s="63">
        <v>0</v>
      </c>
      <c r="E127" s="41">
        <f t="shared" ref="E127:E135" si="39">C127+D127</f>
        <v>0</v>
      </c>
      <c r="F127" s="41">
        <v>0</v>
      </c>
      <c r="G127" s="41">
        <v>0</v>
      </c>
      <c r="H127" s="39">
        <f t="shared" ref="H127:H135" si="40">E127-F127</f>
        <v>0</v>
      </c>
    </row>
    <row r="128" spans="1:8" x14ac:dyDescent="0.25">
      <c r="A128" s="35"/>
      <c r="B128" s="36" t="s">
        <v>45</v>
      </c>
      <c r="C128" s="63">
        <v>0</v>
      </c>
      <c r="D128" s="63">
        <v>0</v>
      </c>
      <c r="E128" s="41">
        <f t="shared" si="39"/>
        <v>0</v>
      </c>
      <c r="F128" s="41">
        <v>0</v>
      </c>
      <c r="G128" s="41">
        <v>0</v>
      </c>
      <c r="H128" s="39">
        <f t="shared" si="40"/>
        <v>0</v>
      </c>
    </row>
    <row r="129" spans="1:8" x14ac:dyDescent="0.25">
      <c r="A129" s="35"/>
      <c r="B129" s="36" t="s">
        <v>46</v>
      </c>
      <c r="C129" s="63">
        <v>0</v>
      </c>
      <c r="D129" s="63">
        <v>0</v>
      </c>
      <c r="E129" s="41">
        <f t="shared" si="39"/>
        <v>0</v>
      </c>
      <c r="F129" s="41">
        <v>0</v>
      </c>
      <c r="G129" s="41">
        <v>0</v>
      </c>
      <c r="H129" s="39">
        <f t="shared" si="40"/>
        <v>0</v>
      </c>
    </row>
    <row r="130" spans="1:8" x14ac:dyDescent="0.25">
      <c r="A130" s="35"/>
      <c r="B130" s="36" t="s">
        <v>47</v>
      </c>
      <c r="C130" s="63">
        <v>0</v>
      </c>
      <c r="D130" s="63">
        <v>1200000</v>
      </c>
      <c r="E130" s="41">
        <f t="shared" si="39"/>
        <v>1200000</v>
      </c>
      <c r="F130" s="41">
        <v>0</v>
      </c>
      <c r="G130" s="43">
        <v>0</v>
      </c>
      <c r="H130" s="39">
        <f t="shared" si="40"/>
        <v>1200000</v>
      </c>
    </row>
    <row r="131" spans="1:8" x14ac:dyDescent="0.25">
      <c r="A131" s="35"/>
      <c r="B131" s="36" t="s">
        <v>48</v>
      </c>
      <c r="C131" s="63">
        <v>0</v>
      </c>
      <c r="D131" s="63">
        <v>0</v>
      </c>
      <c r="E131" s="41">
        <f t="shared" si="39"/>
        <v>0</v>
      </c>
      <c r="F131" s="41">
        <v>0</v>
      </c>
      <c r="G131" s="41">
        <v>0</v>
      </c>
      <c r="H131" s="39">
        <f t="shared" si="40"/>
        <v>0</v>
      </c>
    </row>
    <row r="132" spans="1:8" ht="24" x14ac:dyDescent="0.25">
      <c r="A132" s="35"/>
      <c r="B132" s="36" t="s">
        <v>49</v>
      </c>
      <c r="C132" s="63">
        <v>0</v>
      </c>
      <c r="D132" s="63">
        <v>0</v>
      </c>
      <c r="E132" s="41">
        <f t="shared" si="39"/>
        <v>0</v>
      </c>
      <c r="F132" s="41">
        <v>0</v>
      </c>
      <c r="G132" s="41">
        <v>0</v>
      </c>
      <c r="H132" s="39">
        <f t="shared" si="40"/>
        <v>0</v>
      </c>
    </row>
    <row r="133" spans="1:8" x14ac:dyDescent="0.25">
      <c r="A133" s="35"/>
      <c r="B133" s="36" t="s">
        <v>50</v>
      </c>
      <c r="C133" s="63">
        <v>0</v>
      </c>
      <c r="D133" s="63">
        <v>0</v>
      </c>
      <c r="E133" s="41">
        <f t="shared" si="39"/>
        <v>0</v>
      </c>
      <c r="F133" s="41">
        <v>0</v>
      </c>
      <c r="G133" s="41">
        <v>0</v>
      </c>
      <c r="H133" s="39">
        <f t="shared" si="40"/>
        <v>0</v>
      </c>
    </row>
    <row r="134" spans="1:8" x14ac:dyDescent="0.25">
      <c r="A134" s="35"/>
      <c r="B134" s="36" t="s">
        <v>51</v>
      </c>
      <c r="C134" s="63">
        <v>0</v>
      </c>
      <c r="D134" s="63">
        <v>0</v>
      </c>
      <c r="E134" s="41">
        <f t="shared" si="39"/>
        <v>0</v>
      </c>
      <c r="F134" s="41">
        <v>0</v>
      </c>
      <c r="G134" s="43">
        <v>0</v>
      </c>
      <c r="H134" s="39">
        <f t="shared" si="40"/>
        <v>0</v>
      </c>
    </row>
    <row r="135" spans="1:8" x14ac:dyDescent="0.25">
      <c r="A135" s="35"/>
      <c r="B135" s="40" t="s">
        <v>52</v>
      </c>
      <c r="C135" s="63">
        <v>0</v>
      </c>
      <c r="D135" s="63">
        <v>0</v>
      </c>
      <c r="E135" s="41">
        <f t="shared" si="39"/>
        <v>0</v>
      </c>
      <c r="F135" s="41">
        <v>0</v>
      </c>
      <c r="G135" s="43">
        <v>0</v>
      </c>
      <c r="H135" s="39">
        <f t="shared" si="40"/>
        <v>0</v>
      </c>
    </row>
    <row r="136" spans="1:8" x14ac:dyDescent="0.25">
      <c r="A136" s="35"/>
      <c r="B136" s="40"/>
      <c r="C136" s="63"/>
      <c r="D136" s="63"/>
      <c r="E136" s="41"/>
      <c r="F136" s="41"/>
      <c r="G136" s="43"/>
      <c r="H136" s="52"/>
    </row>
    <row r="137" spans="1:8" x14ac:dyDescent="0.25">
      <c r="A137" s="26" t="s">
        <v>53</v>
      </c>
      <c r="B137" s="27"/>
      <c r="C137" s="65">
        <f>SUM(C138:C146)</f>
        <v>0</v>
      </c>
      <c r="D137" s="65">
        <f t="shared" ref="D137:H137" si="41">SUM(D138:D146)</f>
        <v>0</v>
      </c>
      <c r="E137" s="31">
        <f t="shared" si="41"/>
        <v>0</v>
      </c>
      <c r="F137" s="31">
        <f t="shared" si="41"/>
        <v>0</v>
      </c>
      <c r="G137" s="34">
        <f t="shared" si="41"/>
        <v>0</v>
      </c>
      <c r="H137" s="31">
        <f t="shared" si="41"/>
        <v>0</v>
      </c>
    </row>
    <row r="138" spans="1:8" x14ac:dyDescent="0.25">
      <c r="A138" s="35"/>
      <c r="B138" s="40" t="s">
        <v>54</v>
      </c>
      <c r="C138" s="63">
        <v>0</v>
      </c>
      <c r="D138" s="63">
        <v>0</v>
      </c>
      <c r="E138" s="41">
        <f t="shared" ref="E138:E146" si="42">C138+D138</f>
        <v>0</v>
      </c>
      <c r="F138" s="41">
        <v>0</v>
      </c>
      <c r="G138" s="43">
        <v>0</v>
      </c>
      <c r="H138" s="39">
        <f t="shared" ref="H138:H146" si="43">E138-F138</f>
        <v>0</v>
      </c>
    </row>
    <row r="139" spans="1:8" x14ac:dyDescent="0.25">
      <c r="A139" s="35"/>
      <c r="B139" s="40" t="s">
        <v>55</v>
      </c>
      <c r="C139" s="63">
        <v>0</v>
      </c>
      <c r="D139" s="63">
        <v>0</v>
      </c>
      <c r="E139" s="41">
        <f t="shared" si="42"/>
        <v>0</v>
      </c>
      <c r="F139" s="41">
        <v>0</v>
      </c>
      <c r="G139" s="43">
        <v>0</v>
      </c>
      <c r="H139" s="39">
        <f t="shared" si="43"/>
        <v>0</v>
      </c>
    </row>
    <row r="140" spans="1:8" x14ac:dyDescent="0.25">
      <c r="A140" s="35"/>
      <c r="B140" s="40" t="s">
        <v>56</v>
      </c>
      <c r="C140" s="63">
        <v>0</v>
      </c>
      <c r="D140" s="63">
        <v>0</v>
      </c>
      <c r="E140" s="41">
        <f t="shared" si="42"/>
        <v>0</v>
      </c>
      <c r="F140" s="41">
        <v>0</v>
      </c>
      <c r="G140" s="43">
        <v>0</v>
      </c>
      <c r="H140" s="39">
        <f t="shared" si="43"/>
        <v>0</v>
      </c>
    </row>
    <row r="141" spans="1:8" x14ac:dyDescent="0.25">
      <c r="A141" s="35"/>
      <c r="B141" s="40" t="s">
        <v>57</v>
      </c>
      <c r="C141" s="63">
        <v>0</v>
      </c>
      <c r="D141" s="63">
        <v>0</v>
      </c>
      <c r="E141" s="41">
        <f t="shared" si="42"/>
        <v>0</v>
      </c>
      <c r="F141" s="41">
        <v>0</v>
      </c>
      <c r="G141" s="43">
        <v>0</v>
      </c>
      <c r="H141" s="39">
        <f t="shared" si="43"/>
        <v>0</v>
      </c>
    </row>
    <row r="142" spans="1:8" x14ac:dyDescent="0.25">
      <c r="A142" s="35"/>
      <c r="B142" s="40" t="s">
        <v>58</v>
      </c>
      <c r="C142" s="63">
        <v>0</v>
      </c>
      <c r="D142" s="63">
        <v>0</v>
      </c>
      <c r="E142" s="41">
        <f t="shared" si="42"/>
        <v>0</v>
      </c>
      <c r="F142" s="41">
        <v>0</v>
      </c>
      <c r="G142" s="43">
        <v>0</v>
      </c>
      <c r="H142" s="39">
        <f t="shared" si="43"/>
        <v>0</v>
      </c>
    </row>
    <row r="143" spans="1:8" x14ac:dyDescent="0.25">
      <c r="A143" s="35"/>
      <c r="B143" s="40" t="s">
        <v>59</v>
      </c>
      <c r="C143" s="63">
        <v>0</v>
      </c>
      <c r="D143" s="63">
        <v>0</v>
      </c>
      <c r="E143" s="41">
        <f t="shared" si="42"/>
        <v>0</v>
      </c>
      <c r="F143" s="41">
        <v>0</v>
      </c>
      <c r="G143" s="43">
        <v>0</v>
      </c>
      <c r="H143" s="39">
        <f t="shared" si="43"/>
        <v>0</v>
      </c>
    </row>
    <row r="144" spans="1:8" x14ac:dyDescent="0.25">
      <c r="A144" s="35"/>
      <c r="B144" s="40" t="s">
        <v>60</v>
      </c>
      <c r="C144" s="63">
        <v>0</v>
      </c>
      <c r="D144" s="63">
        <v>0</v>
      </c>
      <c r="E144" s="41">
        <f t="shared" si="42"/>
        <v>0</v>
      </c>
      <c r="F144" s="41">
        <v>0</v>
      </c>
      <c r="G144" s="43">
        <v>0</v>
      </c>
      <c r="H144" s="39">
        <f t="shared" si="43"/>
        <v>0</v>
      </c>
    </row>
    <row r="145" spans="1:8" x14ac:dyDescent="0.25">
      <c r="A145" s="35"/>
      <c r="B145" s="40" t="s">
        <v>61</v>
      </c>
      <c r="C145" s="63">
        <v>0</v>
      </c>
      <c r="D145" s="63">
        <v>0</v>
      </c>
      <c r="E145" s="41">
        <f t="shared" si="42"/>
        <v>0</v>
      </c>
      <c r="F145" s="41">
        <v>0</v>
      </c>
      <c r="G145" s="43">
        <v>0</v>
      </c>
      <c r="H145" s="39">
        <f t="shared" si="43"/>
        <v>0</v>
      </c>
    </row>
    <row r="146" spans="1:8" x14ac:dyDescent="0.25">
      <c r="A146" s="35"/>
      <c r="B146" s="40" t="s">
        <v>62</v>
      </c>
      <c r="C146" s="63">
        <v>0</v>
      </c>
      <c r="D146" s="63">
        <v>0</v>
      </c>
      <c r="E146" s="41">
        <f t="shared" si="42"/>
        <v>0</v>
      </c>
      <c r="F146" s="41">
        <v>0</v>
      </c>
      <c r="G146" s="43">
        <v>0</v>
      </c>
      <c r="H146" s="39">
        <f t="shared" si="43"/>
        <v>0</v>
      </c>
    </row>
    <row r="147" spans="1:8" x14ac:dyDescent="0.25">
      <c r="A147" s="35"/>
      <c r="B147" s="40"/>
      <c r="C147" s="63"/>
      <c r="D147" s="63"/>
      <c r="E147" s="41"/>
      <c r="F147" s="41"/>
      <c r="G147" s="43"/>
      <c r="H147" s="52"/>
    </row>
    <row r="148" spans="1:8" x14ac:dyDescent="0.25">
      <c r="A148" s="26" t="s">
        <v>63</v>
      </c>
      <c r="B148" s="27"/>
      <c r="C148" s="65">
        <f>SUM(C149:C151)</f>
        <v>85226261</v>
      </c>
      <c r="D148" s="65">
        <f t="shared" ref="D148:H148" si="44">SUM(D149:D151)</f>
        <v>-665024</v>
      </c>
      <c r="E148" s="31">
        <f t="shared" si="44"/>
        <v>84561237</v>
      </c>
      <c r="F148" s="31">
        <f t="shared" si="44"/>
        <v>0</v>
      </c>
      <c r="G148" s="34">
        <f t="shared" si="44"/>
        <v>0</v>
      </c>
      <c r="H148" s="31">
        <f t="shared" si="44"/>
        <v>84561237</v>
      </c>
    </row>
    <row r="149" spans="1:8" x14ac:dyDescent="0.25">
      <c r="A149" s="35"/>
      <c r="B149" s="40" t="s">
        <v>64</v>
      </c>
      <c r="C149" s="63">
        <v>85226261</v>
      </c>
      <c r="D149" s="63">
        <v>-665024</v>
      </c>
      <c r="E149" s="41">
        <f t="shared" ref="E149:E150" si="45">C149+D149</f>
        <v>84561237</v>
      </c>
      <c r="F149" s="41">
        <v>0</v>
      </c>
      <c r="G149" s="67">
        <v>0</v>
      </c>
      <c r="H149" s="39">
        <f t="shared" ref="H149:H151" si="46">E149-F149</f>
        <v>84561237</v>
      </c>
    </row>
    <row r="150" spans="1:8" x14ac:dyDescent="0.25">
      <c r="A150" s="35"/>
      <c r="B150" s="40" t="s">
        <v>65</v>
      </c>
      <c r="C150" s="63">
        <v>0</v>
      </c>
      <c r="D150" s="63">
        <v>0</v>
      </c>
      <c r="E150" s="41">
        <f t="shared" si="45"/>
        <v>0</v>
      </c>
      <c r="F150" s="41">
        <v>0</v>
      </c>
      <c r="G150" s="43">
        <v>0</v>
      </c>
      <c r="H150" s="39">
        <f t="shared" si="46"/>
        <v>0</v>
      </c>
    </row>
    <row r="151" spans="1:8" x14ac:dyDescent="0.25">
      <c r="A151" s="35"/>
      <c r="B151" s="40" t="s">
        <v>66</v>
      </c>
      <c r="C151" s="63">
        <v>0</v>
      </c>
      <c r="D151" s="63">
        <v>0</v>
      </c>
      <c r="E151" s="41">
        <v>0</v>
      </c>
      <c r="F151" s="41">
        <v>0</v>
      </c>
      <c r="G151" s="43">
        <v>0</v>
      </c>
      <c r="H151" s="39">
        <f t="shared" si="46"/>
        <v>0</v>
      </c>
    </row>
    <row r="152" spans="1:8" x14ac:dyDescent="0.25">
      <c r="A152" s="35"/>
      <c r="B152" s="40"/>
      <c r="C152" s="63"/>
      <c r="D152" s="63"/>
      <c r="E152" s="41"/>
      <c r="F152" s="41"/>
      <c r="G152" s="43"/>
      <c r="H152" s="44"/>
    </row>
    <row r="153" spans="1:8" x14ac:dyDescent="0.25">
      <c r="A153" s="26" t="s">
        <v>67</v>
      </c>
      <c r="B153" s="27"/>
      <c r="C153" s="66">
        <f>SUM(C154:C161)</f>
        <v>0</v>
      </c>
      <c r="D153" s="66">
        <f t="shared" ref="D153:H153" si="47">SUM(D154:D161)</f>
        <v>0</v>
      </c>
      <c r="E153" s="53">
        <f t="shared" si="47"/>
        <v>0</v>
      </c>
      <c r="F153" s="53">
        <f t="shared" si="47"/>
        <v>0</v>
      </c>
      <c r="G153" s="59">
        <f t="shared" si="47"/>
        <v>0</v>
      </c>
      <c r="H153" s="53">
        <f t="shared" si="47"/>
        <v>0</v>
      </c>
    </row>
    <row r="154" spans="1:8" x14ac:dyDescent="0.25">
      <c r="A154" s="35"/>
      <c r="B154" s="40" t="s">
        <v>68</v>
      </c>
      <c r="C154" s="68">
        <v>0</v>
      </c>
      <c r="D154" s="68">
        <v>0</v>
      </c>
      <c r="E154" s="41">
        <f t="shared" ref="E154:E161" si="48">C154+D154</f>
        <v>0</v>
      </c>
      <c r="F154" s="68">
        <v>0</v>
      </c>
      <c r="G154" s="68">
        <v>0</v>
      </c>
      <c r="H154" s="39">
        <f t="shared" ref="H154:H161" si="49">E154-F154</f>
        <v>0</v>
      </c>
    </row>
    <row r="155" spans="1:8" x14ac:dyDescent="0.25">
      <c r="A155" s="35"/>
      <c r="B155" s="40" t="s">
        <v>69</v>
      </c>
      <c r="C155" s="68">
        <v>0</v>
      </c>
      <c r="D155" s="68">
        <v>0</v>
      </c>
      <c r="E155" s="41">
        <f t="shared" si="48"/>
        <v>0</v>
      </c>
      <c r="F155" s="68">
        <v>0</v>
      </c>
      <c r="G155" s="68">
        <v>0</v>
      </c>
      <c r="H155" s="39">
        <f t="shared" si="49"/>
        <v>0</v>
      </c>
    </row>
    <row r="156" spans="1:8" x14ac:dyDescent="0.25">
      <c r="A156" s="35"/>
      <c r="B156" s="40" t="s">
        <v>70</v>
      </c>
      <c r="C156" s="68">
        <v>0</v>
      </c>
      <c r="D156" s="68">
        <v>0</v>
      </c>
      <c r="E156" s="41">
        <f t="shared" si="48"/>
        <v>0</v>
      </c>
      <c r="F156" s="68">
        <v>0</v>
      </c>
      <c r="G156" s="68">
        <v>0</v>
      </c>
      <c r="H156" s="39">
        <f t="shared" si="49"/>
        <v>0</v>
      </c>
    </row>
    <row r="157" spans="1:8" x14ac:dyDescent="0.25">
      <c r="A157" s="35"/>
      <c r="B157" s="40" t="s">
        <v>71</v>
      </c>
      <c r="C157" s="68">
        <v>0</v>
      </c>
      <c r="D157" s="68">
        <v>0</v>
      </c>
      <c r="E157" s="41">
        <f t="shared" si="48"/>
        <v>0</v>
      </c>
      <c r="F157" s="68">
        <v>0</v>
      </c>
      <c r="G157" s="68">
        <v>0</v>
      </c>
      <c r="H157" s="39">
        <f t="shared" si="49"/>
        <v>0</v>
      </c>
    </row>
    <row r="158" spans="1:8" x14ac:dyDescent="0.25">
      <c r="A158" s="35"/>
      <c r="B158" s="40" t="s">
        <v>72</v>
      </c>
      <c r="C158" s="68">
        <v>0</v>
      </c>
      <c r="D158" s="68">
        <v>0</v>
      </c>
      <c r="E158" s="41">
        <f t="shared" si="48"/>
        <v>0</v>
      </c>
      <c r="F158" s="68">
        <v>0</v>
      </c>
      <c r="G158" s="68">
        <v>0</v>
      </c>
      <c r="H158" s="39">
        <f t="shared" si="49"/>
        <v>0</v>
      </c>
    </row>
    <row r="159" spans="1:8" x14ac:dyDescent="0.25">
      <c r="A159" s="35"/>
      <c r="B159" s="40" t="s">
        <v>73</v>
      </c>
      <c r="C159" s="68">
        <v>0</v>
      </c>
      <c r="D159" s="68">
        <v>0</v>
      </c>
      <c r="E159" s="41">
        <f t="shared" si="48"/>
        <v>0</v>
      </c>
      <c r="F159" s="68">
        <v>0</v>
      </c>
      <c r="G159" s="68">
        <v>0</v>
      </c>
      <c r="H159" s="39">
        <f t="shared" si="49"/>
        <v>0</v>
      </c>
    </row>
    <row r="160" spans="1:8" x14ac:dyDescent="0.25">
      <c r="A160" s="35"/>
      <c r="B160" s="40" t="s">
        <v>74</v>
      </c>
      <c r="C160" s="68">
        <v>0</v>
      </c>
      <c r="D160" s="68">
        <v>0</v>
      </c>
      <c r="E160" s="41">
        <f t="shared" si="48"/>
        <v>0</v>
      </c>
      <c r="F160" s="68">
        <v>0</v>
      </c>
      <c r="G160" s="68">
        <v>0</v>
      </c>
      <c r="H160" s="39">
        <f t="shared" si="49"/>
        <v>0</v>
      </c>
    </row>
    <row r="161" spans="1:8" ht="24" x14ac:dyDescent="0.25">
      <c r="A161" s="35"/>
      <c r="B161" s="36" t="s">
        <v>75</v>
      </c>
      <c r="C161" s="68">
        <v>0</v>
      </c>
      <c r="D161" s="68">
        <v>0</v>
      </c>
      <c r="E161" s="41">
        <f t="shared" si="48"/>
        <v>0</v>
      </c>
      <c r="F161" s="68">
        <v>0</v>
      </c>
      <c r="G161" s="68">
        <v>0</v>
      </c>
      <c r="H161" s="39">
        <f t="shared" si="49"/>
        <v>0</v>
      </c>
    </row>
    <row r="162" spans="1:8" x14ac:dyDescent="0.25">
      <c r="A162" s="35"/>
      <c r="B162" s="40"/>
      <c r="C162" s="68"/>
      <c r="D162" s="68"/>
      <c r="E162" s="44"/>
      <c r="F162" s="44"/>
      <c r="G162" s="51"/>
      <c r="H162" s="44"/>
    </row>
    <row r="163" spans="1:8" x14ac:dyDescent="0.25">
      <c r="A163" s="26" t="s">
        <v>76</v>
      </c>
      <c r="B163" s="27"/>
      <c r="C163" s="66">
        <f>SUM(C164:C166)</f>
        <v>0</v>
      </c>
      <c r="D163" s="66">
        <f t="shared" ref="D163:H163" si="50">SUM(D164:D166)</f>
        <v>0</v>
      </c>
      <c r="E163" s="53">
        <f t="shared" si="50"/>
        <v>0</v>
      </c>
      <c r="F163" s="53">
        <f t="shared" si="50"/>
        <v>0</v>
      </c>
      <c r="G163" s="59">
        <f t="shared" si="50"/>
        <v>0</v>
      </c>
      <c r="H163" s="53">
        <f t="shared" si="50"/>
        <v>0</v>
      </c>
    </row>
    <row r="164" spans="1:8" x14ac:dyDescent="0.25">
      <c r="A164" s="35"/>
      <c r="B164" s="40" t="s">
        <v>77</v>
      </c>
      <c r="C164" s="68">
        <v>0</v>
      </c>
      <c r="D164" s="68">
        <v>0</v>
      </c>
      <c r="E164" s="41">
        <f t="shared" ref="E164:E166" si="51">C164+D164</f>
        <v>0</v>
      </c>
      <c r="F164" s="68">
        <v>0</v>
      </c>
      <c r="G164" s="68">
        <v>0</v>
      </c>
      <c r="H164" s="44">
        <v>0</v>
      </c>
    </row>
    <row r="165" spans="1:8" x14ac:dyDescent="0.25">
      <c r="A165" s="35"/>
      <c r="B165" s="40" t="s">
        <v>78</v>
      </c>
      <c r="C165" s="68">
        <v>0</v>
      </c>
      <c r="D165" s="68">
        <v>0</v>
      </c>
      <c r="E165" s="41">
        <f t="shared" si="51"/>
        <v>0</v>
      </c>
      <c r="F165" s="68">
        <v>0</v>
      </c>
      <c r="G165" s="68">
        <v>0</v>
      </c>
      <c r="H165" s="44">
        <v>0</v>
      </c>
    </row>
    <row r="166" spans="1:8" x14ac:dyDescent="0.25">
      <c r="A166" s="35"/>
      <c r="B166" s="40" t="s">
        <v>79</v>
      </c>
      <c r="C166" s="68">
        <v>0</v>
      </c>
      <c r="D166" s="68">
        <v>0</v>
      </c>
      <c r="E166" s="41">
        <f t="shared" si="51"/>
        <v>0</v>
      </c>
      <c r="F166" s="68">
        <v>0</v>
      </c>
      <c r="G166" s="68">
        <v>0</v>
      </c>
      <c r="H166" s="44">
        <v>0</v>
      </c>
    </row>
    <row r="167" spans="1:8" x14ac:dyDescent="0.25">
      <c r="A167" s="35"/>
      <c r="B167" s="40"/>
      <c r="C167" s="68"/>
      <c r="D167" s="68"/>
      <c r="E167" s="44"/>
      <c r="F167" s="44"/>
      <c r="G167" s="51"/>
      <c r="H167" s="44"/>
    </row>
    <row r="168" spans="1:8" x14ac:dyDescent="0.25">
      <c r="A168" s="26" t="s">
        <v>80</v>
      </c>
      <c r="B168" s="27"/>
      <c r="C168" s="66">
        <f>SUM(C169:C175)</f>
        <v>0</v>
      </c>
      <c r="D168" s="66">
        <f t="shared" ref="D168:H168" si="52">SUM(D169:D175)</f>
        <v>0</v>
      </c>
      <c r="E168" s="53">
        <f t="shared" si="52"/>
        <v>0</v>
      </c>
      <c r="F168" s="53">
        <f t="shared" si="52"/>
        <v>0</v>
      </c>
      <c r="G168" s="59">
        <f t="shared" si="52"/>
        <v>0</v>
      </c>
      <c r="H168" s="53">
        <f t="shared" si="52"/>
        <v>0</v>
      </c>
    </row>
    <row r="169" spans="1:8" x14ac:dyDescent="0.25">
      <c r="A169" s="35"/>
      <c r="B169" s="40" t="s">
        <v>81</v>
      </c>
      <c r="C169" s="68">
        <v>0</v>
      </c>
      <c r="D169" s="68">
        <v>0</v>
      </c>
      <c r="E169" s="41">
        <f t="shared" ref="E169:E175" si="53">C169+D169</f>
        <v>0</v>
      </c>
      <c r="F169" s="68">
        <v>0</v>
      </c>
      <c r="G169" s="68">
        <v>0</v>
      </c>
      <c r="H169" s="44">
        <v>0</v>
      </c>
    </row>
    <row r="170" spans="1:8" x14ac:dyDescent="0.25">
      <c r="A170" s="35"/>
      <c r="B170" s="40" t="s">
        <v>82</v>
      </c>
      <c r="C170" s="68">
        <v>0</v>
      </c>
      <c r="D170" s="68">
        <v>0</v>
      </c>
      <c r="E170" s="41">
        <f t="shared" si="53"/>
        <v>0</v>
      </c>
      <c r="F170" s="68">
        <v>0</v>
      </c>
      <c r="G170" s="68">
        <v>0</v>
      </c>
      <c r="H170" s="44">
        <v>0</v>
      </c>
    </row>
    <row r="171" spans="1:8" x14ac:dyDescent="0.25">
      <c r="A171" s="35"/>
      <c r="B171" s="40" t="s">
        <v>83</v>
      </c>
      <c r="C171" s="68">
        <v>0</v>
      </c>
      <c r="D171" s="68">
        <v>0</v>
      </c>
      <c r="E171" s="41">
        <f t="shared" si="53"/>
        <v>0</v>
      </c>
      <c r="F171" s="68">
        <v>0</v>
      </c>
      <c r="G171" s="68">
        <v>0</v>
      </c>
      <c r="H171" s="44">
        <v>0</v>
      </c>
    </row>
    <row r="172" spans="1:8" x14ac:dyDescent="0.25">
      <c r="A172" s="35"/>
      <c r="B172" s="40" t="s">
        <v>84</v>
      </c>
      <c r="C172" s="68">
        <v>0</v>
      </c>
      <c r="D172" s="68">
        <v>0</v>
      </c>
      <c r="E172" s="41">
        <f t="shared" si="53"/>
        <v>0</v>
      </c>
      <c r="F172" s="68">
        <v>0</v>
      </c>
      <c r="G172" s="68">
        <v>0</v>
      </c>
      <c r="H172" s="44">
        <v>0</v>
      </c>
    </row>
    <row r="173" spans="1:8" x14ac:dyDescent="0.25">
      <c r="A173" s="35"/>
      <c r="B173" s="40" t="s">
        <v>85</v>
      </c>
      <c r="C173" s="68">
        <v>0</v>
      </c>
      <c r="D173" s="68">
        <v>0</v>
      </c>
      <c r="E173" s="41">
        <f t="shared" si="53"/>
        <v>0</v>
      </c>
      <c r="F173" s="68">
        <v>0</v>
      </c>
      <c r="G173" s="68">
        <v>0</v>
      </c>
      <c r="H173" s="44">
        <v>0</v>
      </c>
    </row>
    <row r="174" spans="1:8" x14ac:dyDescent="0.25">
      <c r="A174" s="35"/>
      <c r="B174" s="40" t="s">
        <v>86</v>
      </c>
      <c r="C174" s="68">
        <v>0</v>
      </c>
      <c r="D174" s="68">
        <v>0</v>
      </c>
      <c r="E174" s="41">
        <f t="shared" si="53"/>
        <v>0</v>
      </c>
      <c r="F174" s="68">
        <v>0</v>
      </c>
      <c r="G174" s="68">
        <v>0</v>
      </c>
      <c r="H174" s="44">
        <v>0</v>
      </c>
    </row>
    <row r="175" spans="1:8" x14ac:dyDescent="0.25">
      <c r="A175" s="35"/>
      <c r="B175" s="36" t="s">
        <v>87</v>
      </c>
      <c r="C175" s="68">
        <v>0</v>
      </c>
      <c r="D175" s="68">
        <v>0</v>
      </c>
      <c r="E175" s="41">
        <f t="shared" si="53"/>
        <v>0</v>
      </c>
      <c r="F175" s="68">
        <v>0</v>
      </c>
      <c r="G175" s="68">
        <v>0</v>
      </c>
      <c r="H175" s="44">
        <v>0</v>
      </c>
    </row>
    <row r="176" spans="1:8" x14ac:dyDescent="0.25">
      <c r="A176" s="35"/>
      <c r="B176" s="40"/>
      <c r="C176" s="68"/>
      <c r="D176" s="68"/>
      <c r="E176" s="44"/>
      <c r="F176" s="44"/>
      <c r="G176" s="51"/>
      <c r="H176" s="44"/>
    </row>
    <row r="177" spans="1:8" x14ac:dyDescent="0.25">
      <c r="A177" s="26" t="s">
        <v>89</v>
      </c>
      <c r="B177" s="27"/>
      <c r="C177" s="65">
        <f>C9+C93</f>
        <v>2363060899</v>
      </c>
      <c r="D177" s="65">
        <f t="shared" ref="D177:H177" si="54">D9+D93</f>
        <v>6519115.5299999975</v>
      </c>
      <c r="E177" s="65">
        <f t="shared" si="54"/>
        <v>2369580014.5300002</v>
      </c>
      <c r="F177" s="65">
        <f t="shared" si="54"/>
        <v>482279686.28999996</v>
      </c>
      <c r="G177" s="65">
        <f t="shared" si="54"/>
        <v>446215932.93999994</v>
      </c>
      <c r="H177" s="31">
        <f t="shared" si="54"/>
        <v>1887300328.2399998</v>
      </c>
    </row>
    <row r="178" spans="1:8" ht="15.75" thickBot="1" x14ac:dyDescent="0.3">
      <c r="A178" s="69"/>
      <c r="B178" s="70"/>
      <c r="C178" s="71"/>
      <c r="D178" s="71"/>
      <c r="E178" s="72"/>
      <c r="F178" s="72"/>
      <c r="G178" s="73"/>
      <c r="H178" s="72"/>
    </row>
  </sheetData>
  <mergeCells count="29">
    <mergeCell ref="A163:B163"/>
    <mergeCell ref="A168:B168"/>
    <mergeCell ref="A177:B177"/>
    <mergeCell ref="A104:B104"/>
    <mergeCell ref="A115:B115"/>
    <mergeCell ref="A126:B126"/>
    <mergeCell ref="A137:B137"/>
    <mergeCell ref="A148:B148"/>
    <mergeCell ref="A153:B153"/>
    <mergeCell ref="A64:B64"/>
    <mergeCell ref="A69:B69"/>
    <mergeCell ref="A79:B79"/>
    <mergeCell ref="A84:B84"/>
    <mergeCell ref="A93:B93"/>
    <mergeCell ref="A95:B95"/>
    <mergeCell ref="A9:B9"/>
    <mergeCell ref="A11:B11"/>
    <mergeCell ref="A20:B20"/>
    <mergeCell ref="A31:B31"/>
    <mergeCell ref="A42:B42"/>
    <mergeCell ref="A53:B53"/>
    <mergeCell ref="A1:H1"/>
    <mergeCell ref="A2:H2"/>
    <mergeCell ref="A3:H3"/>
    <mergeCell ref="A4:H4"/>
    <mergeCell ref="A5:H5"/>
    <mergeCell ref="A6:B7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9" scale="5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2021-04-30T21:37:05Z</cp:lastPrinted>
  <dcterms:created xsi:type="dcterms:W3CDTF">2021-04-30T21:32:46Z</dcterms:created>
  <dcterms:modified xsi:type="dcterms:W3CDTF">2021-04-30T21:37:14Z</dcterms:modified>
</cp:coreProperties>
</file>