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LDF\"/>
    </mc:Choice>
  </mc:AlternateContent>
  <xr:revisionPtr revIDLastSave="0" documentId="8_{B52787DC-75B2-4EAE-BDCD-C870CEA523B7}" xr6:coauthVersionLast="36" xr6:coauthVersionMax="36" xr10:uidLastSave="{00000000-0000-0000-0000-000000000000}"/>
  <bookViews>
    <workbookView xWindow="0" yWindow="0" windowWidth="21600" windowHeight="8925" xr2:uid="{00000000-000D-0000-FFFF-FFFF00000000}"/>
  </bookViews>
  <sheets>
    <sheet name="LDF Pub" sheetId="1" r:id="rId1"/>
  </sheets>
  <definedNames>
    <definedName name="_xlnm.Print_Titles" localSheetId="0">'LDF Pub'!$1:$8</definedName>
  </definedNames>
  <calcPr calcId="191029"/>
</workbook>
</file>

<file path=xl/calcChain.xml><?xml version="1.0" encoding="utf-8"?>
<calcChain xmlns="http://schemas.openxmlformats.org/spreadsheetml/2006/main">
  <c r="F49" i="1" l="1"/>
  <c r="E49" i="1"/>
  <c r="F42" i="1"/>
  <c r="E38" i="1"/>
  <c r="F15" i="1"/>
  <c r="E15" i="1"/>
  <c r="F159" i="1" l="1"/>
  <c r="E159" i="1"/>
  <c r="B11" i="1"/>
  <c r="C11" i="1"/>
  <c r="D11" i="1"/>
  <c r="E11" i="1"/>
  <c r="F11" i="1"/>
  <c r="G13" i="1"/>
  <c r="G14" i="1"/>
  <c r="G15" i="1"/>
  <c r="G16" i="1"/>
  <c r="G17" i="1"/>
  <c r="G18" i="1"/>
  <c r="G19" i="1"/>
  <c r="B21" i="1"/>
  <c r="C21" i="1"/>
  <c r="E21" i="1"/>
  <c r="F21" i="1"/>
  <c r="D23" i="1"/>
  <c r="G23" i="1"/>
  <c r="D24" i="1"/>
  <c r="G24" i="1" s="1"/>
  <c r="D25" i="1"/>
  <c r="G25" i="1" s="1"/>
  <c r="D26" i="1"/>
  <c r="G26" i="1" s="1"/>
  <c r="D27" i="1"/>
  <c r="G27" i="1" s="1"/>
  <c r="D28" i="1"/>
  <c r="G28" i="1" s="1"/>
  <c r="D29" i="1"/>
  <c r="G29" i="1" s="1"/>
  <c r="D30" i="1"/>
  <c r="G30" i="1" s="1"/>
  <c r="D31" i="1"/>
  <c r="G31" i="1" s="1"/>
  <c r="B33" i="1"/>
  <c r="C33" i="1"/>
  <c r="E33" i="1"/>
  <c r="F33" i="1"/>
  <c r="D35" i="1"/>
  <c r="G35" i="1"/>
  <c r="D36" i="1"/>
  <c r="G36" i="1" s="1"/>
  <c r="D37" i="1"/>
  <c r="G37" i="1" s="1"/>
  <c r="D38" i="1"/>
  <c r="G38" i="1" s="1"/>
  <c r="D39" i="1"/>
  <c r="G39" i="1"/>
  <c r="D40" i="1"/>
  <c r="G40" i="1" s="1"/>
  <c r="D41" i="1"/>
  <c r="G41" i="1" s="1"/>
  <c r="D42" i="1"/>
  <c r="G42" i="1" s="1"/>
  <c r="D43" i="1"/>
  <c r="G43" i="1"/>
  <c r="B45" i="1"/>
  <c r="C45" i="1"/>
  <c r="E45" i="1"/>
  <c r="F45" i="1"/>
  <c r="D47" i="1"/>
  <c r="G47" i="1" s="1"/>
  <c r="D48" i="1"/>
  <c r="G48" i="1"/>
  <c r="D49" i="1"/>
  <c r="G49" i="1" s="1"/>
  <c r="D50" i="1"/>
  <c r="G50" i="1"/>
  <c r="D51" i="1"/>
  <c r="G51" i="1" s="1"/>
  <c r="D52" i="1"/>
  <c r="G52" i="1" s="1"/>
  <c r="D53" i="1"/>
  <c r="G53" i="1" s="1"/>
  <c r="D54" i="1"/>
  <c r="G54" i="1" s="1"/>
  <c r="D55" i="1"/>
  <c r="G55" i="1" s="1"/>
  <c r="B57" i="1"/>
  <c r="C57" i="1"/>
  <c r="E57" i="1"/>
  <c r="F57" i="1"/>
  <c r="D59" i="1"/>
  <c r="D60" i="1"/>
  <c r="G60" i="1" s="1"/>
  <c r="D61" i="1"/>
  <c r="G61" i="1" s="1"/>
  <c r="D62" i="1"/>
  <c r="G62" i="1" s="1"/>
  <c r="D63" i="1"/>
  <c r="G63" i="1" s="1"/>
  <c r="D64" i="1"/>
  <c r="G64" i="1" s="1"/>
  <c r="D65" i="1"/>
  <c r="G65" i="1" s="1"/>
  <c r="D66" i="1"/>
  <c r="G66" i="1" s="1"/>
  <c r="D67" i="1"/>
  <c r="G67" i="1" s="1"/>
  <c r="B69" i="1"/>
  <c r="C69" i="1"/>
  <c r="E69" i="1"/>
  <c r="F69" i="1"/>
  <c r="D71" i="1"/>
  <c r="D72" i="1"/>
  <c r="G72" i="1"/>
  <c r="D73" i="1"/>
  <c r="G73" i="1" s="1"/>
  <c r="D74" i="1"/>
  <c r="G74" i="1"/>
  <c r="D75" i="1"/>
  <c r="G75" i="1" s="1"/>
  <c r="D76" i="1"/>
  <c r="G76" i="1" s="1"/>
  <c r="D77" i="1"/>
  <c r="G77" i="1" s="1"/>
  <c r="D78" i="1"/>
  <c r="G78" i="1" s="1"/>
  <c r="D80" i="1"/>
  <c r="G80" i="1" s="1"/>
  <c r="D81" i="1"/>
  <c r="G81" i="1"/>
  <c r="B83" i="1"/>
  <c r="C83" i="1"/>
  <c r="D85" i="1"/>
  <c r="G85" i="1"/>
  <c r="D86" i="1"/>
  <c r="G86" i="1" s="1"/>
  <c r="D87" i="1"/>
  <c r="G87" i="1"/>
  <c r="B89" i="1"/>
  <c r="D89" i="1"/>
  <c r="E89" i="1"/>
  <c r="F89" i="1"/>
  <c r="G91" i="1"/>
  <c r="G92" i="1"/>
  <c r="B101" i="1"/>
  <c r="C101" i="1"/>
  <c r="E101" i="1"/>
  <c r="F101" i="1"/>
  <c r="D103" i="1"/>
  <c r="G103" i="1" s="1"/>
  <c r="D104" i="1"/>
  <c r="G104" i="1" s="1"/>
  <c r="D105" i="1"/>
  <c r="G105" i="1" s="1"/>
  <c r="D106" i="1"/>
  <c r="G106" i="1" s="1"/>
  <c r="D107" i="1"/>
  <c r="G107" i="1" s="1"/>
  <c r="D108" i="1"/>
  <c r="G108" i="1" s="1"/>
  <c r="D109" i="1"/>
  <c r="G109" i="1" s="1"/>
  <c r="B111" i="1"/>
  <c r="C111" i="1"/>
  <c r="E111" i="1"/>
  <c r="F111" i="1"/>
  <c r="D113" i="1"/>
  <c r="G113" i="1"/>
  <c r="D114" i="1"/>
  <c r="G114" i="1" s="1"/>
  <c r="D115" i="1"/>
  <c r="G115" i="1" s="1"/>
  <c r="D116" i="1"/>
  <c r="G116" i="1" s="1"/>
  <c r="D117" i="1"/>
  <c r="G117" i="1" s="1"/>
  <c r="D118" i="1"/>
  <c r="G118" i="1" s="1"/>
  <c r="D119" i="1"/>
  <c r="G119" i="1" s="1"/>
  <c r="D120" i="1"/>
  <c r="G120" i="1" s="1"/>
  <c r="D121" i="1"/>
  <c r="G121" i="1" s="1"/>
  <c r="B123" i="1"/>
  <c r="C123" i="1"/>
  <c r="E123" i="1"/>
  <c r="F123" i="1"/>
  <c r="D125" i="1"/>
  <c r="G125" i="1" s="1"/>
  <c r="D126" i="1"/>
  <c r="G126" i="1" s="1"/>
  <c r="D127" i="1"/>
  <c r="G127" i="1" s="1"/>
  <c r="D128" i="1"/>
  <c r="G128" i="1" s="1"/>
  <c r="D129" i="1"/>
  <c r="G129" i="1"/>
  <c r="D130" i="1"/>
  <c r="G130" i="1" s="1"/>
  <c r="D131" i="1"/>
  <c r="G131" i="1"/>
  <c r="D132" i="1"/>
  <c r="G132" i="1" s="1"/>
  <c r="D133" i="1"/>
  <c r="B147" i="1"/>
  <c r="C147" i="1"/>
  <c r="E147" i="1"/>
  <c r="F147" i="1"/>
  <c r="D149" i="1"/>
  <c r="G149" i="1" s="1"/>
  <c r="D150" i="1"/>
  <c r="G150" i="1"/>
  <c r="D151" i="1"/>
  <c r="G151" i="1" s="1"/>
  <c r="D152" i="1"/>
  <c r="G152" i="1"/>
  <c r="D153" i="1"/>
  <c r="G153" i="1" s="1"/>
  <c r="D154" i="1"/>
  <c r="G154" i="1" s="1"/>
  <c r="D155" i="1"/>
  <c r="G155" i="1" s="1"/>
  <c r="D156" i="1"/>
  <c r="G156" i="1" s="1"/>
  <c r="D157" i="1"/>
  <c r="G157" i="1" s="1"/>
  <c r="B159" i="1"/>
  <c r="D159" i="1"/>
  <c r="D161" i="1"/>
  <c r="G161" i="1" s="1"/>
  <c r="G159" i="1" s="1"/>
  <c r="B165" i="1"/>
  <c r="C165" i="1"/>
  <c r="D165" i="1"/>
  <c r="E165" i="1"/>
  <c r="F165" i="1"/>
  <c r="G165" i="1"/>
  <c r="D83" i="1"/>
  <c r="G83" i="1" s="1"/>
  <c r="D33" i="1" l="1"/>
  <c r="B99" i="1"/>
  <c r="G111" i="1"/>
  <c r="D69" i="1"/>
  <c r="C9" i="1"/>
  <c r="D123" i="1"/>
  <c r="D57" i="1"/>
  <c r="G59" i="1"/>
  <c r="G57" i="1" s="1"/>
  <c r="C99" i="1"/>
  <c r="C186" i="1" s="1"/>
  <c r="D21" i="1"/>
  <c r="G71" i="1"/>
  <c r="G69" i="1" s="1"/>
  <c r="D111" i="1"/>
  <c r="D147" i="1"/>
  <c r="B9" i="1"/>
  <c r="B186" i="1" s="1"/>
  <c r="D45" i="1"/>
  <c r="D101" i="1"/>
  <c r="D99" i="1" s="1"/>
  <c r="G147" i="1"/>
  <c r="G101" i="1"/>
  <c r="G21" i="1"/>
  <c r="G123" i="1"/>
  <c r="E99" i="1"/>
  <c r="G89" i="1"/>
  <c r="G33" i="1"/>
  <c r="G45" i="1"/>
  <c r="G11" i="1"/>
  <c r="F99" i="1"/>
  <c r="F9" i="1"/>
  <c r="E9" i="1"/>
  <c r="D9" i="1" l="1"/>
  <c r="D186" i="1" s="1"/>
  <c r="G9" i="1"/>
  <c r="F186" i="1"/>
  <c r="G99" i="1"/>
  <c r="E186" i="1"/>
  <c r="G186" i="1" l="1"/>
</calcChain>
</file>

<file path=xl/sharedStrings.xml><?xml version="1.0" encoding="utf-8"?>
<sst xmlns="http://schemas.openxmlformats.org/spreadsheetml/2006/main" count="175" uniqueCount="111">
  <si>
    <t xml:space="preserve">   III. Total de Egresos</t>
  </si>
  <si>
    <t xml:space="preserve">      i7) Adeudos de ejercicios Fiscales Anteriores (ADEFAS)</t>
  </si>
  <si>
    <t xml:space="preserve">      i6) Apoyos Financieros</t>
  </si>
  <si>
    <t xml:space="preserve">      i5) Costo por Coberturas</t>
  </si>
  <si>
    <t xml:space="preserve">      i4) Gastos de la Deuda Pública</t>
  </si>
  <si>
    <t xml:space="preserve">      i3) Comisiones de la Deuda Pública</t>
  </si>
  <si>
    <t xml:space="preserve">      i2) Intereses de la Deuda Pública</t>
  </si>
  <si>
    <t xml:space="preserve">      i1) Amortizacion de la Deuda Pública</t>
  </si>
  <si>
    <t xml:space="preserve">      h3) Convenios</t>
  </si>
  <si>
    <t xml:space="preserve">      h2) Aportaciones</t>
  </si>
  <si>
    <t xml:space="preserve">      h1) Participaciones</t>
  </si>
  <si>
    <t xml:space="preserve">      g7) Provisiones para Contingencias y Otras Erogaciones Especiales</t>
  </si>
  <si>
    <t xml:space="preserve">      g6) Otras Inveersiones Financieras</t>
  </si>
  <si>
    <t xml:space="preserve">      Fideicomisos de Desastres Naturales (informativo)</t>
  </si>
  <si>
    <t xml:space="preserve">      g5) Inversiones en Fideicomisos, Mandatos y Otros Análogos</t>
  </si>
  <si>
    <t xml:space="preserve">      g4) Concesión de Préstamos</t>
  </si>
  <si>
    <t xml:space="preserve">      g3) Compra de titulos y Valores</t>
  </si>
  <si>
    <t xml:space="preserve">      g2) Acciones y Participaciones de Capital</t>
  </si>
  <si>
    <t xml:space="preserve">      g1) Inversiones para el fomento de Actividades Productivas</t>
  </si>
  <si>
    <t xml:space="preserve">   G. Inversiones Financieras y Otras Proviciones</t>
  </si>
  <si>
    <t xml:space="preserve">      f3) Proyectos Productivos y Acciones de Fomento</t>
  </si>
  <si>
    <t xml:space="preserve">      f2) Obra Pública en Bienes Propios</t>
  </si>
  <si>
    <t xml:space="preserve">      i1) Obra Pública en Bienes de Dominio Público</t>
  </si>
  <si>
    <t xml:space="preserve">   F. Inversión Pública</t>
  </si>
  <si>
    <t xml:space="preserve">      e9) Activos Intangibles</t>
  </si>
  <si>
    <t xml:space="preserve">      e8) Bienes Inmuebles</t>
  </si>
  <si>
    <t xml:space="preserve">      e7) Activos Biológicos</t>
  </si>
  <si>
    <t xml:space="preserve">      e6) Maquinaria, Otros Equipos y Herramientas</t>
  </si>
  <si>
    <t xml:space="preserve">      e5) Equipo de Defensa y Seguridad</t>
  </si>
  <si>
    <t xml:space="preserve">      e4) Vehículos y Equipo de Transporte</t>
  </si>
  <si>
    <t xml:space="preserve">      e3) Equipo e Instrumental Médico y de Laboratorio</t>
  </si>
  <si>
    <t xml:space="preserve">      e2) Mobiliario y Equipo Educacional y Recreativo</t>
  </si>
  <si>
    <t xml:space="preserve">      e1) Mobiliario y Equipo de Administración</t>
  </si>
  <si>
    <t xml:space="preserve">   E. Bienes Muebles, Inmuebles e Intangibles</t>
  </si>
  <si>
    <t xml:space="preserve">      d9) Transferencias al Exterior</t>
  </si>
  <si>
    <t xml:space="preserve">      d8) Donativos</t>
  </si>
  <si>
    <t xml:space="preserve">      d7) Transferencias a la Seguridad Social</t>
  </si>
  <si>
    <t xml:space="preserve">      d6) Transferencias a fideicomisos, Mandatos y Otros Análogos</t>
  </si>
  <si>
    <t xml:space="preserve">      d5) Pensiones y Jubilaciones</t>
  </si>
  <si>
    <t xml:space="preserve">      d4) Ayudas Sociales</t>
  </si>
  <si>
    <t xml:space="preserve">      d3) Subsidios y Subvenciones</t>
  </si>
  <si>
    <t xml:space="preserve">      d2) Transferencias al Resto del Sector Público</t>
  </si>
  <si>
    <t xml:space="preserve">      d1) Transferencias Internas y Asignaciones al Sector Público</t>
  </si>
  <si>
    <t xml:space="preserve">   D. Transferencias, Asignaciones, Subsidios y Otras Ayudas</t>
  </si>
  <si>
    <t xml:space="preserve">      c9) Otrso Servicios Generales</t>
  </si>
  <si>
    <t xml:space="preserve">      c8) Servicios Oficiales</t>
  </si>
  <si>
    <t xml:space="preserve">      c7) Servicios de Traslado y Viáticos</t>
  </si>
  <si>
    <t xml:space="preserve">      c6) Servicios de Comunicación Social y Publicidad</t>
  </si>
  <si>
    <t xml:space="preserve">      c5) Servicios de Instalación, Reparación, Mantenimiento y Conservación</t>
  </si>
  <si>
    <t xml:space="preserve">      c4) Servicios Financieros, Bancarios y Comerciales</t>
  </si>
  <si>
    <t xml:space="preserve">      c3) Servicios Profesionales, Científicos, Técnicos y Otrso Servicios</t>
  </si>
  <si>
    <t xml:space="preserve">      c2) Servicios de Arrendamiento</t>
  </si>
  <si>
    <t xml:space="preserve">      c1) Servicios Básicos</t>
  </si>
  <si>
    <t xml:space="preserve">   C. Servicios Generales</t>
  </si>
  <si>
    <t xml:space="preserve">      b9) Herramientas, Refacciones y Accesorios Menores</t>
  </si>
  <si>
    <t xml:space="preserve">      b8) Materiales y Suministros para Seguridad</t>
  </si>
  <si>
    <t xml:space="preserve">      b7) Vestuario, Blancos, Prendas de Protección y Artículos Deposrtivos</t>
  </si>
  <si>
    <t xml:space="preserve">      b6) Combustibles, Lubricantes y Aditivos</t>
  </si>
  <si>
    <t xml:space="preserve">      b5) Productos Químicos, Farmacéuticos y de Laboratorio</t>
  </si>
  <si>
    <t xml:space="preserve">      b4) Materiales y Artículos de Construcción y de Reparación</t>
  </si>
  <si>
    <t xml:space="preserve">      b3) Materias Primas y Materiales de Producción y Comercialización</t>
  </si>
  <si>
    <t xml:space="preserve">      b2) Alimentos y Utensilios</t>
  </si>
  <si>
    <t xml:space="preserve">      b1) Materiales de Administración, Emisión de Documentos y Artículos Oficiales</t>
  </si>
  <si>
    <t xml:space="preserve">   B. Materiales y Suministros</t>
  </si>
  <si>
    <t xml:space="preserve">      a7) Pago de Estimulos a Servidores Públicos</t>
  </si>
  <si>
    <t xml:space="preserve">      a6) Previsiones</t>
  </si>
  <si>
    <t xml:space="preserve">      a5) Otras Prestaciones Sociales y Económicas</t>
  </si>
  <si>
    <t xml:space="preserve">      a4) Seguridad Social</t>
  </si>
  <si>
    <t xml:space="preserve">      a3) Remuneraciones Adicionales y Especiales</t>
  </si>
  <si>
    <t xml:space="preserve">      a2) Remuneraciones al Personal de Caracter Transitorio</t>
  </si>
  <si>
    <t xml:space="preserve">      a1) Remuneraciones al Personal de Caracter Permanente</t>
  </si>
  <si>
    <t xml:space="preserve">   A. Servicios Personales</t>
  </si>
  <si>
    <t xml:space="preserve"> II. Gasto Etiquetado</t>
  </si>
  <si>
    <t xml:space="preserve">      i7) Adeudo de ejercicios Fiscales Anteriores (ADEFAS)</t>
  </si>
  <si>
    <t xml:space="preserve">      i1) Amortización de la Deuda Pública</t>
  </si>
  <si>
    <t xml:space="preserve">   I. Deuda Pública</t>
  </si>
  <si>
    <t xml:space="preserve">   H. Participaciones y Aportaciones</t>
  </si>
  <si>
    <t xml:space="preserve">      g7) Provisiones para contingencias y Otras Erogaciones Especiales</t>
  </si>
  <si>
    <t xml:space="preserve">      g6) Otras Inversiones Financieras</t>
  </si>
  <si>
    <t xml:space="preserve">      g4) Concesiones de Préstamos</t>
  </si>
  <si>
    <t xml:space="preserve">      g1) Inversiones para el Fomento de Actividades Productivas</t>
  </si>
  <si>
    <t xml:space="preserve">      f1) Obra Pública en Bienes de Dominio Público</t>
  </si>
  <si>
    <t xml:space="preserve">      e4) Vehicular y Equipo de Transporte</t>
  </si>
  <si>
    <t xml:space="preserve">      d7) Transferencias ala Seguridad Social</t>
  </si>
  <si>
    <t xml:space="preserve">      d6) Transferencias a Fideicomisos, Mandatos y Otros Análogos</t>
  </si>
  <si>
    <t xml:space="preserve">      c6) Servicios de Comunicación Social y Públicidad</t>
  </si>
  <si>
    <t xml:space="preserve">      c3) Servicios Profesionales, Cientificos, Técnicos y Otros Servicios</t>
  </si>
  <si>
    <t xml:space="preserve">      c2) Servicios de Arrendamieto</t>
  </si>
  <si>
    <t xml:space="preserve">      b7) Vestuario, Blancos, Prendas de Protección y Artículos Deportivos</t>
  </si>
  <si>
    <t xml:space="preserve">      a2) Remuneraciones al Personal de Carácter Transitorio</t>
  </si>
  <si>
    <t xml:space="preserve"> I. Gasto No Etiquetado</t>
  </si>
  <si>
    <t/>
  </si>
  <si>
    <t xml:space="preserve">   6 = (3-4)</t>
  </si>
  <si>
    <t xml:space="preserve">        5</t>
  </si>
  <si>
    <t xml:space="preserve">      4</t>
  </si>
  <si>
    <t xml:space="preserve">    3 = (1+2)</t>
  </si>
  <si>
    <t xml:space="preserve">       2</t>
  </si>
  <si>
    <t xml:space="preserve">        1</t>
  </si>
  <si>
    <t>Concepto</t>
  </si>
  <si>
    <t xml:space="preserve"> Reducciones</t>
  </si>
  <si>
    <t xml:space="preserve">   Subejercicio</t>
  </si>
  <si>
    <t xml:space="preserve">      Pagado</t>
  </si>
  <si>
    <t xml:space="preserve">   Devengado</t>
  </si>
  <si>
    <t xml:space="preserve">    Modificado</t>
  </si>
  <si>
    <t xml:space="preserve">  Ampliaciones/</t>
  </si>
  <si>
    <t xml:space="preserve">     Aprobado</t>
  </si>
  <si>
    <t xml:space="preserve"> Estado Analítico del Ejercicio del Presupuesto de Egresos </t>
  </si>
  <si>
    <t>Estado Analítico del Ejercicio del Presupuesto de Egresos Detallado - LDF (Clasificación por Objeto del Gasto)</t>
  </si>
  <si>
    <t>MUNICIPIO DE DURANGO</t>
  </si>
  <si>
    <t xml:space="preserve">      a1) Remuneraciones   al     Personal de    Caracter Permanente</t>
  </si>
  <si>
    <t>Del 01 de Enero al 31 de Marzo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</si>
</sst>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  <family val="2"/>
    </font>
    <font>
      <b/>
      <sz val="10"/>
      <name val="Arial"/>
      <family val="2"/>
    </font>
    <font>
      <b/>
      <sz val="9"/>
      <name val="Tahoma"/>
      <family val="2"/>
    </font>
    <font>
      <b/>
      <sz val="11"/>
      <color theme="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wrapText="1"/>
    </xf>
    <xf numFmtId="49" fontId="0" fillId="0" borderId="0" xfId="0" applyNumberFormat="1" applyAlignment="1">
      <alignment horizontal="right"/>
    </xf>
    <xf numFmtId="4" fontId="0" fillId="0" borderId="0" xfId="0" applyNumberFormat="1" applyAlignment="1">
      <alignment horizontal="right"/>
    </xf>
    <xf numFmtId="4" fontId="1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wrapText="1"/>
    </xf>
    <xf numFmtId="4" fontId="0" fillId="0" borderId="2" xfId="0" applyNumberFormat="1" applyBorder="1" applyAlignment="1">
      <alignment horizontal="right"/>
    </xf>
    <xf numFmtId="0" fontId="0" fillId="0" borderId="2" xfId="0" applyBorder="1" applyAlignment="1">
      <alignment wrapText="1"/>
    </xf>
    <xf numFmtId="0" fontId="1" fillId="0" borderId="0" xfId="0" applyFont="1"/>
    <xf numFmtId="49" fontId="1" fillId="0" borderId="0" xfId="0" applyNumberFormat="1" applyFont="1" applyAlignment="1">
      <alignment horizontal="right"/>
    </xf>
    <xf numFmtId="4" fontId="1" fillId="0" borderId="2" xfId="0" applyNumberFormat="1" applyFont="1" applyBorder="1" applyAlignment="1">
      <alignment horizontal="right"/>
    </xf>
    <xf numFmtId="0" fontId="1" fillId="0" borderId="2" xfId="0" applyFont="1" applyBorder="1" applyAlignment="1">
      <alignment wrapText="1"/>
    </xf>
    <xf numFmtId="4" fontId="0" fillId="0" borderId="1" xfId="0" applyNumberFormat="1" applyBorder="1" applyAlignment="1">
      <alignment horizontal="right"/>
    </xf>
    <xf numFmtId="0" fontId="0" fillId="0" borderId="1" xfId="0" applyBorder="1" applyAlignment="1">
      <alignment wrapText="1"/>
    </xf>
    <xf numFmtId="4" fontId="1" fillId="0" borderId="3" xfId="0" applyNumberFormat="1" applyFont="1" applyBorder="1" applyAlignment="1">
      <alignment horizontal="right"/>
    </xf>
    <xf numFmtId="0" fontId="1" fillId="0" borderId="3" xfId="0" applyFont="1" applyBorder="1" applyAlignment="1">
      <alignment wrapText="1"/>
    </xf>
    <xf numFmtId="49" fontId="2" fillId="2" borderId="2" xfId="0" applyNumberFormat="1" applyFont="1" applyFill="1" applyBorder="1" applyAlignment="1">
      <alignment horizontal="center"/>
    </xf>
    <xf numFmtId="49" fontId="2" fillId="2" borderId="2" xfId="0" applyNumberFormat="1" applyFont="1" applyFill="1" applyBorder="1" applyAlignment="1">
      <alignment horizontal="center" wrapText="1"/>
    </xf>
    <xf numFmtId="49" fontId="2" fillId="2" borderId="3" xfId="0" applyNumberFormat="1" applyFont="1" applyFill="1" applyBorder="1" applyAlignment="1">
      <alignment horizontal="center"/>
    </xf>
    <xf numFmtId="49" fontId="2" fillId="2" borderId="3" xfId="0" applyNumberFormat="1" applyFont="1" applyFill="1" applyBorder="1" applyAlignment="1">
      <alignment horizontal="center" wrapText="1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wrapText="1"/>
    </xf>
    <xf numFmtId="4" fontId="0" fillId="0" borderId="3" xfId="0" applyNumberFormat="1" applyBorder="1" applyAlignment="1">
      <alignment horizontal="right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center" wrapText="1"/>
    </xf>
    <xf numFmtId="0" fontId="3" fillId="2" borderId="8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38100</xdr:rowOff>
    </xdr:from>
    <xdr:to>
      <xdr:col>0</xdr:col>
      <xdr:colOff>885825</xdr:colOff>
      <xdr:row>3</xdr:row>
      <xdr:rowOff>66675</xdr:rowOff>
    </xdr:to>
    <xdr:pic>
      <xdr:nvPicPr>
        <xdr:cNvPr id="1029" name="3 Imagen">
          <a:extLst>
            <a:ext uri="{FF2B5EF4-FFF2-40B4-BE49-F238E27FC236}">
              <a16:creationId xmlns:a16="http://schemas.microsoft.com/office/drawing/2014/main" id="{A171A3FB-A454-4A5D-9383-22842F6E86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38100"/>
          <a:ext cx="7620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352425</xdr:colOff>
      <xdr:row>0</xdr:row>
      <xdr:rowOff>0</xdr:rowOff>
    </xdr:from>
    <xdr:to>
      <xdr:col>6</xdr:col>
      <xdr:colOff>1066800</xdr:colOff>
      <xdr:row>3</xdr:row>
      <xdr:rowOff>114300</xdr:rowOff>
    </xdr:to>
    <xdr:pic>
      <xdr:nvPicPr>
        <xdr:cNvPr id="1030" name="3 Imagen">
          <a:extLst>
            <a:ext uri="{FF2B5EF4-FFF2-40B4-BE49-F238E27FC236}">
              <a16:creationId xmlns:a16="http://schemas.microsoft.com/office/drawing/2014/main" id="{7DE62EDB-AD95-425B-AA4C-CC99A17188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96425" y="0"/>
          <a:ext cx="71437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187"/>
  <sheetViews>
    <sheetView tabSelected="1" zoomScale="96" zoomScaleNormal="96" workbookViewId="0">
      <pane xSplit="1" ySplit="8" topLeftCell="B167" activePane="bottomRight" state="frozen"/>
      <selection pane="topRight" activeCell="B1" sqref="B1"/>
      <selection pane="bottomLeft" activeCell="A9" sqref="A9"/>
      <selection pane="bottomRight" activeCell="F186" sqref="F186"/>
    </sheetView>
  </sheetViews>
  <sheetFormatPr baseColWidth="10" defaultColWidth="9.140625" defaultRowHeight="12.75" x14ac:dyDescent="0.2"/>
  <cols>
    <col min="1" max="1" width="50.7109375" style="1" customWidth="1"/>
    <col min="2" max="2" width="17.28515625" customWidth="1"/>
    <col min="3" max="3" width="14.85546875" customWidth="1"/>
    <col min="4" max="7" width="17.28515625" customWidth="1"/>
    <col min="8" max="8" width="3.85546875" customWidth="1"/>
    <col min="9" max="20" width="20.7109375" customWidth="1"/>
  </cols>
  <sheetData>
    <row r="1" spans="1:20" ht="14.25" x14ac:dyDescent="0.2">
      <c r="A1" s="23" t="s">
        <v>108</v>
      </c>
      <c r="B1" s="24"/>
      <c r="C1" s="24"/>
      <c r="D1" s="24"/>
      <c r="E1" s="24"/>
      <c r="F1" s="24"/>
      <c r="G1" s="25"/>
    </row>
    <row r="2" spans="1:20" ht="14.25" customHeight="1" x14ac:dyDescent="0.2">
      <c r="A2" s="26" t="s">
        <v>107</v>
      </c>
      <c r="B2" s="27" t="s">
        <v>106</v>
      </c>
      <c r="C2" s="27"/>
      <c r="D2" s="27"/>
      <c r="E2" s="27"/>
      <c r="F2" s="27"/>
      <c r="G2" s="28"/>
    </row>
    <row r="3" spans="1:20" ht="9" customHeight="1" x14ac:dyDescent="0.2">
      <c r="A3" s="29"/>
      <c r="B3" s="30"/>
      <c r="C3" s="30"/>
      <c r="D3" s="30"/>
      <c r="E3" s="30"/>
      <c r="F3" s="30"/>
      <c r="G3" s="31"/>
    </row>
    <row r="4" spans="1:20" ht="14.25" customHeight="1" thickBot="1" x14ac:dyDescent="0.25">
      <c r="A4" s="29" t="s">
        <v>110</v>
      </c>
      <c r="B4" s="30"/>
      <c r="C4" s="30"/>
      <c r="D4" s="30"/>
      <c r="E4" s="30"/>
      <c r="F4" s="30"/>
      <c r="G4" s="31"/>
    </row>
    <row r="5" spans="1:20" x14ac:dyDescent="0.2">
      <c r="A5" s="19"/>
      <c r="B5" s="18" t="s">
        <v>105</v>
      </c>
      <c r="C5" s="18" t="s">
        <v>104</v>
      </c>
      <c r="D5" s="18" t="s">
        <v>103</v>
      </c>
      <c r="E5" s="18" t="s">
        <v>102</v>
      </c>
      <c r="F5" s="18" t="s">
        <v>101</v>
      </c>
      <c r="G5" s="18" t="s">
        <v>100</v>
      </c>
    </row>
    <row r="6" spans="1:20" x14ac:dyDescent="0.2">
      <c r="A6" s="17"/>
      <c r="B6" s="16" t="s">
        <v>91</v>
      </c>
      <c r="C6" s="16" t="s">
        <v>99</v>
      </c>
      <c r="D6" s="16" t="s">
        <v>91</v>
      </c>
      <c r="E6" s="16" t="s">
        <v>91</v>
      </c>
      <c r="F6" s="16" t="s">
        <v>91</v>
      </c>
      <c r="G6" s="16" t="s">
        <v>91</v>
      </c>
    </row>
    <row r="7" spans="1:20" x14ac:dyDescent="0.2">
      <c r="A7" s="17" t="s">
        <v>98</v>
      </c>
      <c r="B7" s="16" t="s">
        <v>97</v>
      </c>
      <c r="C7" s="16" t="s">
        <v>96</v>
      </c>
      <c r="D7" s="16" t="s">
        <v>95</v>
      </c>
      <c r="E7" s="16" t="s">
        <v>94</v>
      </c>
      <c r="F7" s="16" t="s">
        <v>93</v>
      </c>
      <c r="G7" s="16" t="s">
        <v>92</v>
      </c>
    </row>
    <row r="8" spans="1:20" ht="13.5" thickBot="1" x14ac:dyDescent="0.25">
      <c r="A8" s="17"/>
      <c r="B8" s="16" t="s">
        <v>91</v>
      </c>
      <c r="C8" s="16" t="s">
        <v>91</v>
      </c>
      <c r="D8" s="16" t="s">
        <v>91</v>
      </c>
      <c r="E8" s="16" t="s">
        <v>91</v>
      </c>
      <c r="F8" s="16" t="s">
        <v>91</v>
      </c>
      <c r="G8" s="16" t="s">
        <v>91</v>
      </c>
    </row>
    <row r="9" spans="1:20" s="8" customFormat="1" x14ac:dyDescent="0.2">
      <c r="A9" s="15" t="s">
        <v>90</v>
      </c>
      <c r="B9" s="14">
        <f t="shared" ref="B9:G9" si="0">B11+B21+B33+B45+B57+B69+B83+B89</f>
        <v>1793828242.0900002</v>
      </c>
      <c r="C9" s="14">
        <f t="shared" si="0"/>
        <v>0</v>
      </c>
      <c r="D9" s="14">
        <f t="shared" si="0"/>
        <v>1793828242.0900002</v>
      </c>
      <c r="E9" s="14">
        <f t="shared" si="0"/>
        <v>424050264.15000004</v>
      </c>
      <c r="F9" s="14">
        <f t="shared" si="0"/>
        <v>381190478.24999994</v>
      </c>
      <c r="G9" s="14">
        <f t="shared" si="0"/>
        <v>1369777977.9400001</v>
      </c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</row>
    <row r="10" spans="1:20" x14ac:dyDescent="0.2">
      <c r="A10" s="7"/>
      <c r="B10" s="6"/>
      <c r="C10" s="6"/>
      <c r="D10" s="6"/>
      <c r="E10" s="6"/>
      <c r="F10" s="6"/>
      <c r="G10" s="6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</row>
    <row r="11" spans="1:20" s="8" customFormat="1" x14ac:dyDescent="0.2">
      <c r="A11" s="11" t="s">
        <v>71</v>
      </c>
      <c r="B11" s="10">
        <f t="shared" ref="B11:G11" si="1">SUM(B13:B19)</f>
        <v>750889484.08999991</v>
      </c>
      <c r="C11" s="10">
        <f t="shared" si="1"/>
        <v>0</v>
      </c>
      <c r="D11" s="10">
        <f t="shared" si="1"/>
        <v>750889484.09000003</v>
      </c>
      <c r="E11" s="10">
        <f t="shared" si="1"/>
        <v>182276428.61000001</v>
      </c>
      <c r="F11" s="10">
        <f t="shared" si="1"/>
        <v>182152117.90000001</v>
      </c>
      <c r="G11" s="10">
        <f t="shared" si="1"/>
        <v>568613055.48000002</v>
      </c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</row>
    <row r="12" spans="1:20" x14ac:dyDescent="0.2">
      <c r="A12" s="7"/>
      <c r="B12" s="6"/>
      <c r="C12" s="6"/>
      <c r="D12" s="6"/>
      <c r="E12" s="6"/>
      <c r="F12" s="6"/>
      <c r="G12" s="6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</row>
    <row r="13" spans="1:20" ht="25.5" x14ac:dyDescent="0.2">
      <c r="A13" s="20" t="s">
        <v>109</v>
      </c>
      <c r="B13" s="6">
        <v>285318406.27999997</v>
      </c>
      <c r="C13" s="6">
        <v>0</v>
      </c>
      <c r="D13" s="6">
        <v>285318406.27999997</v>
      </c>
      <c r="E13" s="6">
        <v>94882371.319999993</v>
      </c>
      <c r="F13" s="6">
        <v>94879667.209999993</v>
      </c>
      <c r="G13" s="6">
        <f t="shared" ref="G13:G19" si="2">D13-E13</f>
        <v>190436034.95999998</v>
      </c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</row>
    <row r="14" spans="1:20" ht="25.5" x14ac:dyDescent="0.2">
      <c r="A14" s="7" t="s">
        <v>89</v>
      </c>
      <c r="B14" s="6">
        <v>79443240.400000006</v>
      </c>
      <c r="C14" s="6">
        <v>0</v>
      </c>
      <c r="D14" s="6">
        <v>79443240.400000006</v>
      </c>
      <c r="E14" s="6">
        <v>10055624.789999999</v>
      </c>
      <c r="F14" s="6">
        <v>10055624.789999999</v>
      </c>
      <c r="G14" s="6">
        <f t="shared" si="2"/>
        <v>69387615.610000014</v>
      </c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</row>
    <row r="15" spans="1:20" x14ac:dyDescent="0.2">
      <c r="A15" s="7" t="s">
        <v>68</v>
      </c>
      <c r="B15" s="6">
        <v>185247160.19999999</v>
      </c>
      <c r="C15" s="6">
        <v>0</v>
      </c>
      <c r="D15" s="6">
        <v>185148479.13999999</v>
      </c>
      <c r="E15" s="6">
        <f>28843505.64+66.85</f>
        <v>28843572.490000002</v>
      </c>
      <c r="F15" s="6">
        <f>28848903.82-5331.33</f>
        <v>28843572.490000002</v>
      </c>
      <c r="G15" s="6">
        <f t="shared" si="2"/>
        <v>156304906.64999998</v>
      </c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</row>
    <row r="16" spans="1:20" x14ac:dyDescent="0.2">
      <c r="A16" s="7" t="s">
        <v>67</v>
      </c>
      <c r="B16" s="6">
        <v>91648307.680000007</v>
      </c>
      <c r="C16" s="6">
        <v>0</v>
      </c>
      <c r="D16" s="6">
        <v>91648307.680000007</v>
      </c>
      <c r="E16" s="6">
        <v>21424786.140000001</v>
      </c>
      <c r="F16" s="6">
        <v>21424786.140000001</v>
      </c>
      <c r="G16" s="6">
        <f t="shared" si="2"/>
        <v>70223521.540000007</v>
      </c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</row>
    <row r="17" spans="1:20" x14ac:dyDescent="0.2">
      <c r="A17" s="7" t="s">
        <v>66</v>
      </c>
      <c r="B17" s="6">
        <v>109232369.53</v>
      </c>
      <c r="C17" s="6">
        <v>0</v>
      </c>
      <c r="D17" s="6">
        <v>109331050.59</v>
      </c>
      <c r="E17" s="6">
        <v>27070073.870000001</v>
      </c>
      <c r="F17" s="6">
        <v>26948467.27</v>
      </c>
      <c r="G17" s="6">
        <f t="shared" si="2"/>
        <v>82260976.719999999</v>
      </c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</row>
    <row r="18" spans="1:20" x14ac:dyDescent="0.2">
      <c r="A18" s="7" t="s">
        <v>65</v>
      </c>
      <c r="B18" s="6">
        <v>0</v>
      </c>
      <c r="C18" s="6">
        <v>0</v>
      </c>
      <c r="D18" s="6">
        <v>0</v>
      </c>
      <c r="E18" s="6">
        <v>0</v>
      </c>
      <c r="F18" s="6">
        <v>0</v>
      </c>
      <c r="G18" s="6">
        <f t="shared" si="2"/>
        <v>0</v>
      </c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</row>
    <row r="19" spans="1:20" x14ac:dyDescent="0.2">
      <c r="A19" s="7" t="s">
        <v>64</v>
      </c>
      <c r="B19" s="6">
        <v>0</v>
      </c>
      <c r="C19" s="6">
        <v>0</v>
      </c>
      <c r="D19" s="6">
        <v>0</v>
      </c>
      <c r="E19" s="6">
        <v>0</v>
      </c>
      <c r="F19" s="6">
        <v>0</v>
      </c>
      <c r="G19" s="6">
        <f t="shared" si="2"/>
        <v>0</v>
      </c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</row>
    <row r="20" spans="1:20" x14ac:dyDescent="0.2">
      <c r="A20" s="7"/>
      <c r="B20" s="6"/>
      <c r="C20" s="6"/>
      <c r="D20" s="6"/>
      <c r="E20" s="6"/>
      <c r="F20" s="6"/>
      <c r="G20" s="6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</row>
    <row r="21" spans="1:20" s="8" customFormat="1" x14ac:dyDescent="0.2">
      <c r="A21" s="11" t="s">
        <v>63</v>
      </c>
      <c r="B21" s="10">
        <f t="shared" ref="B21:G21" si="3">SUM(B23:B31)</f>
        <v>121747674.94</v>
      </c>
      <c r="C21" s="10">
        <f t="shared" si="3"/>
        <v>0</v>
      </c>
      <c r="D21" s="10">
        <f t="shared" si="3"/>
        <v>121747674.94</v>
      </c>
      <c r="E21" s="10">
        <f t="shared" si="3"/>
        <v>17370289.489999998</v>
      </c>
      <c r="F21" s="10">
        <f t="shared" si="3"/>
        <v>9231990.290000001</v>
      </c>
      <c r="G21" s="10">
        <f t="shared" si="3"/>
        <v>104377385.45</v>
      </c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</row>
    <row r="22" spans="1:20" x14ac:dyDescent="0.2">
      <c r="A22" s="7"/>
      <c r="B22" s="6"/>
      <c r="C22" s="6"/>
      <c r="D22" s="6"/>
      <c r="E22" s="6"/>
      <c r="F22" s="6"/>
      <c r="G22" s="6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</row>
    <row r="23" spans="1:20" ht="25.5" x14ac:dyDescent="0.2">
      <c r="A23" s="7" t="s">
        <v>62</v>
      </c>
      <c r="B23" s="6">
        <v>11859868.310000001</v>
      </c>
      <c r="C23" s="6">
        <v>0</v>
      </c>
      <c r="D23" s="6">
        <f t="shared" ref="D23:D31" si="4">B23</f>
        <v>11859868.310000001</v>
      </c>
      <c r="E23" s="6">
        <v>1437923.08</v>
      </c>
      <c r="F23" s="6">
        <v>161559.32999999999</v>
      </c>
      <c r="G23" s="6">
        <f t="shared" ref="G23:G31" si="5">D23-E23</f>
        <v>10421945.23</v>
      </c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</row>
    <row r="24" spans="1:20" x14ac:dyDescent="0.2">
      <c r="A24" s="7" t="s">
        <v>61</v>
      </c>
      <c r="B24" s="6">
        <v>10152037.33</v>
      </c>
      <c r="C24" s="6">
        <v>0</v>
      </c>
      <c r="D24" s="6">
        <f t="shared" si="4"/>
        <v>10152037.33</v>
      </c>
      <c r="E24" s="6">
        <v>1232139.26</v>
      </c>
      <c r="F24" s="6">
        <v>436864.67</v>
      </c>
      <c r="G24" s="6">
        <f t="shared" si="5"/>
        <v>8919898.0700000003</v>
      </c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</row>
    <row r="25" spans="1:20" ht="25.5" x14ac:dyDescent="0.2">
      <c r="A25" s="7" t="s">
        <v>60</v>
      </c>
      <c r="B25" s="6">
        <v>0</v>
      </c>
      <c r="C25" s="6">
        <v>0</v>
      </c>
      <c r="D25" s="6">
        <f t="shared" si="4"/>
        <v>0</v>
      </c>
      <c r="E25" s="6">
        <v>0</v>
      </c>
      <c r="F25" s="6">
        <v>0</v>
      </c>
      <c r="G25" s="6">
        <f t="shared" si="5"/>
        <v>0</v>
      </c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</row>
    <row r="26" spans="1:20" ht="25.5" x14ac:dyDescent="0.2">
      <c r="A26" s="7" t="s">
        <v>59</v>
      </c>
      <c r="B26" s="6">
        <v>35371802.539999999</v>
      </c>
      <c r="C26" s="6">
        <v>0</v>
      </c>
      <c r="D26" s="6">
        <f t="shared" si="4"/>
        <v>35371802.539999999</v>
      </c>
      <c r="E26" s="6">
        <v>3565384.16</v>
      </c>
      <c r="F26" s="6">
        <v>190145.59</v>
      </c>
      <c r="G26" s="6">
        <f t="shared" si="5"/>
        <v>31806418.379999999</v>
      </c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</row>
    <row r="27" spans="1:20" ht="25.5" x14ac:dyDescent="0.2">
      <c r="A27" s="7" t="s">
        <v>58</v>
      </c>
      <c r="B27" s="6">
        <v>8962149.0600000005</v>
      </c>
      <c r="C27" s="6">
        <v>0</v>
      </c>
      <c r="D27" s="6">
        <f t="shared" si="4"/>
        <v>8962149.0600000005</v>
      </c>
      <c r="E27" s="6">
        <v>445054.92</v>
      </c>
      <c r="F27" s="6">
        <v>35388.46</v>
      </c>
      <c r="G27" s="6">
        <f t="shared" si="5"/>
        <v>8517094.1400000006</v>
      </c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</row>
    <row r="28" spans="1:20" x14ac:dyDescent="0.2">
      <c r="A28" s="7" t="s">
        <v>57</v>
      </c>
      <c r="B28" s="6">
        <v>33322368.949999999</v>
      </c>
      <c r="C28" s="6">
        <v>0</v>
      </c>
      <c r="D28" s="6">
        <f t="shared" si="4"/>
        <v>33322368.949999999</v>
      </c>
      <c r="E28" s="6">
        <v>9799453.5700000003</v>
      </c>
      <c r="F28" s="6">
        <v>8403234.3200000003</v>
      </c>
      <c r="G28" s="6">
        <f t="shared" si="5"/>
        <v>23522915.379999999</v>
      </c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</row>
    <row r="29" spans="1:20" ht="25.5" x14ac:dyDescent="0.2">
      <c r="A29" s="7" t="s">
        <v>88</v>
      </c>
      <c r="B29" s="6">
        <v>14112915.17</v>
      </c>
      <c r="C29" s="6">
        <v>0</v>
      </c>
      <c r="D29" s="6">
        <f t="shared" si="4"/>
        <v>14112915.17</v>
      </c>
      <c r="E29" s="6">
        <v>335536.87</v>
      </c>
      <c r="F29" s="6"/>
      <c r="G29" s="6">
        <f t="shared" si="5"/>
        <v>13777378.300000001</v>
      </c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</row>
    <row r="30" spans="1:20" x14ac:dyDescent="0.2">
      <c r="A30" s="7" t="s">
        <v>55</v>
      </c>
      <c r="B30" s="6">
        <v>210000</v>
      </c>
      <c r="C30" s="6">
        <v>0</v>
      </c>
      <c r="D30" s="6">
        <f t="shared" si="4"/>
        <v>210000</v>
      </c>
      <c r="E30" s="6">
        <v>0</v>
      </c>
      <c r="F30" s="6"/>
      <c r="G30" s="6">
        <f t="shared" si="5"/>
        <v>210000</v>
      </c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</row>
    <row r="31" spans="1:20" x14ac:dyDescent="0.2">
      <c r="A31" s="7" t="s">
        <v>54</v>
      </c>
      <c r="B31" s="6">
        <v>7756533.5800000001</v>
      </c>
      <c r="C31" s="6">
        <v>0</v>
      </c>
      <c r="D31" s="6">
        <f t="shared" si="4"/>
        <v>7756533.5800000001</v>
      </c>
      <c r="E31" s="6">
        <v>554797.63</v>
      </c>
      <c r="F31" s="6">
        <v>4797.92</v>
      </c>
      <c r="G31" s="6">
        <f t="shared" si="5"/>
        <v>7201735.9500000002</v>
      </c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</row>
    <row r="32" spans="1:20" x14ac:dyDescent="0.2">
      <c r="A32" s="7"/>
      <c r="B32" s="6"/>
      <c r="C32" s="6"/>
      <c r="D32" s="6"/>
      <c r="E32" s="6"/>
      <c r="F32" s="6"/>
      <c r="G32" s="6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</row>
    <row r="33" spans="1:20" s="8" customFormat="1" x14ac:dyDescent="0.2">
      <c r="A33" s="11" t="s">
        <v>53</v>
      </c>
      <c r="B33" s="10">
        <f t="shared" ref="B33:G33" si="6">SUM(B35:B43)</f>
        <v>484897108.04000008</v>
      </c>
      <c r="C33" s="10">
        <f t="shared" si="6"/>
        <v>0</v>
      </c>
      <c r="D33" s="10">
        <f t="shared" si="6"/>
        <v>484897108.04000008</v>
      </c>
      <c r="E33" s="10">
        <f t="shared" si="6"/>
        <v>42780728.010000005</v>
      </c>
      <c r="F33" s="10">
        <f t="shared" si="6"/>
        <v>29856417.329999994</v>
      </c>
      <c r="G33" s="10">
        <f t="shared" si="6"/>
        <v>442116380.03000003</v>
      </c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</row>
    <row r="34" spans="1:20" x14ac:dyDescent="0.2">
      <c r="A34" s="7"/>
      <c r="B34" s="6"/>
      <c r="C34" s="6"/>
      <c r="D34" s="6"/>
      <c r="E34" s="6"/>
      <c r="F34" s="6"/>
      <c r="G34" s="6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</row>
    <row r="35" spans="1:20" x14ac:dyDescent="0.2">
      <c r="A35" s="7" t="s">
        <v>52</v>
      </c>
      <c r="B35" s="6">
        <v>130418945.95</v>
      </c>
      <c r="C35" s="6">
        <v>0</v>
      </c>
      <c r="D35" s="6">
        <f t="shared" ref="D35:D43" si="7">B35</f>
        <v>130418945.95</v>
      </c>
      <c r="E35" s="6">
        <v>16168247.939999999</v>
      </c>
      <c r="F35" s="6">
        <v>14975446.5</v>
      </c>
      <c r="G35" s="6">
        <f t="shared" ref="G35:G43" si="8">D35-E35</f>
        <v>114250698.01000001</v>
      </c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</row>
    <row r="36" spans="1:20" x14ac:dyDescent="0.2">
      <c r="A36" s="7" t="s">
        <v>87</v>
      </c>
      <c r="B36" s="6">
        <v>85407910.090000004</v>
      </c>
      <c r="C36" s="6">
        <v>0</v>
      </c>
      <c r="D36" s="6">
        <f t="shared" si="7"/>
        <v>85407910.090000004</v>
      </c>
      <c r="E36" s="6">
        <v>5236849.49</v>
      </c>
      <c r="F36" s="6">
        <v>1451413.58</v>
      </c>
      <c r="G36" s="6">
        <f t="shared" si="8"/>
        <v>80171060.600000009</v>
      </c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</row>
    <row r="37" spans="1:20" ht="25.5" x14ac:dyDescent="0.2">
      <c r="A37" s="7" t="s">
        <v>86</v>
      </c>
      <c r="B37" s="6">
        <v>68489133.030000001</v>
      </c>
      <c r="C37" s="6">
        <v>0</v>
      </c>
      <c r="D37" s="6">
        <f t="shared" si="7"/>
        <v>68489133.030000001</v>
      </c>
      <c r="E37" s="6">
        <v>5688102.3200000003</v>
      </c>
      <c r="F37" s="6">
        <v>3884635.7</v>
      </c>
      <c r="G37" s="6">
        <f t="shared" si="8"/>
        <v>62801030.710000001</v>
      </c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</row>
    <row r="38" spans="1:20" x14ac:dyDescent="0.2">
      <c r="A38" s="7" t="s">
        <v>49</v>
      </c>
      <c r="B38" s="6">
        <v>23186548.600000001</v>
      </c>
      <c r="C38" s="6">
        <v>0</v>
      </c>
      <c r="D38" s="6">
        <f t="shared" si="7"/>
        <v>23186548.600000001</v>
      </c>
      <c r="E38" s="6">
        <f>4359906.38+11.66</f>
        <v>4359918.04</v>
      </c>
      <c r="F38" s="6">
        <v>3424088.15</v>
      </c>
      <c r="G38" s="6">
        <f t="shared" si="8"/>
        <v>18826630.560000002</v>
      </c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</row>
    <row r="39" spans="1:20" ht="25.5" x14ac:dyDescent="0.2">
      <c r="A39" s="7" t="s">
        <v>48</v>
      </c>
      <c r="B39" s="6">
        <v>71246139.480000004</v>
      </c>
      <c r="C39" s="6">
        <v>0</v>
      </c>
      <c r="D39" s="6">
        <f t="shared" si="7"/>
        <v>71246139.480000004</v>
      </c>
      <c r="E39" s="6">
        <v>2831574.8</v>
      </c>
      <c r="F39" s="6">
        <v>102366.08</v>
      </c>
      <c r="G39" s="6">
        <f t="shared" si="8"/>
        <v>68414564.680000007</v>
      </c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</row>
    <row r="40" spans="1:20" x14ac:dyDescent="0.2">
      <c r="A40" s="7" t="s">
        <v>85</v>
      </c>
      <c r="B40" s="6">
        <v>31343136.010000002</v>
      </c>
      <c r="C40" s="6">
        <v>0</v>
      </c>
      <c r="D40" s="6">
        <f t="shared" si="7"/>
        <v>31343136.010000002</v>
      </c>
      <c r="E40" s="6">
        <v>3872233.57</v>
      </c>
      <c r="F40" s="6">
        <v>2625089.58</v>
      </c>
      <c r="G40" s="6">
        <f t="shared" si="8"/>
        <v>27470902.440000001</v>
      </c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</row>
    <row r="41" spans="1:20" x14ac:dyDescent="0.2">
      <c r="A41" s="7" t="s">
        <v>46</v>
      </c>
      <c r="B41" s="6">
        <v>7836489.9500000002</v>
      </c>
      <c r="C41" s="6">
        <v>0</v>
      </c>
      <c r="D41" s="6">
        <f t="shared" si="7"/>
        <v>7836489.9500000002</v>
      </c>
      <c r="E41" s="6">
        <v>446524.81</v>
      </c>
      <c r="F41" s="6">
        <v>441973.81</v>
      </c>
      <c r="G41" s="6">
        <f t="shared" si="8"/>
        <v>7389965.1400000006</v>
      </c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</row>
    <row r="42" spans="1:20" x14ac:dyDescent="0.2">
      <c r="A42" s="7" t="s">
        <v>45</v>
      </c>
      <c r="B42" s="6">
        <v>34134090.869999997</v>
      </c>
      <c r="C42" s="6">
        <v>0</v>
      </c>
      <c r="D42" s="6">
        <f t="shared" si="7"/>
        <v>34134090.869999997</v>
      </c>
      <c r="E42" s="6">
        <v>2626731.52</v>
      </c>
      <c r="F42" s="6">
        <f>1592294.23+4022.86</f>
        <v>1596317.09</v>
      </c>
      <c r="G42" s="6">
        <f t="shared" si="8"/>
        <v>31507359.349999998</v>
      </c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</row>
    <row r="43" spans="1:20" x14ac:dyDescent="0.2">
      <c r="A43" s="7" t="s">
        <v>44</v>
      </c>
      <c r="B43" s="6">
        <v>32834714.059999999</v>
      </c>
      <c r="C43" s="6">
        <v>0</v>
      </c>
      <c r="D43" s="6">
        <f t="shared" si="7"/>
        <v>32834714.059999999</v>
      </c>
      <c r="E43" s="6">
        <v>1550545.52</v>
      </c>
      <c r="F43" s="6">
        <v>1355086.84</v>
      </c>
      <c r="G43" s="6">
        <f t="shared" si="8"/>
        <v>31284168.539999999</v>
      </c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</row>
    <row r="44" spans="1:20" x14ac:dyDescent="0.2">
      <c r="A44" s="7"/>
      <c r="B44" s="6"/>
      <c r="C44" s="6"/>
      <c r="D44" s="6"/>
      <c r="E44" s="6"/>
      <c r="F44" s="6"/>
      <c r="G44" s="6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</row>
    <row r="45" spans="1:20" s="8" customFormat="1" ht="25.5" x14ac:dyDescent="0.2">
      <c r="A45" s="11" t="s">
        <v>43</v>
      </c>
      <c r="B45" s="10">
        <f t="shared" ref="B45:G45" si="9">SUM(B47:B55)</f>
        <v>300259804.81</v>
      </c>
      <c r="C45" s="10">
        <f t="shared" si="9"/>
        <v>0</v>
      </c>
      <c r="D45" s="10">
        <f t="shared" si="9"/>
        <v>300259804.81</v>
      </c>
      <c r="E45" s="10">
        <f t="shared" si="9"/>
        <v>106367801.07999998</v>
      </c>
      <c r="F45" s="10">
        <f t="shared" si="9"/>
        <v>105134862.20999999</v>
      </c>
      <c r="G45" s="10">
        <f t="shared" si="9"/>
        <v>193892003.72999999</v>
      </c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</row>
    <row r="46" spans="1:20" x14ac:dyDescent="0.2">
      <c r="A46" s="7"/>
      <c r="B46" s="6"/>
      <c r="C46" s="6"/>
      <c r="D46" s="6"/>
      <c r="E46" s="6"/>
      <c r="F46" s="6"/>
      <c r="G46" s="6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</row>
    <row r="47" spans="1:20" ht="25.5" x14ac:dyDescent="0.2">
      <c r="A47" s="7" t="s">
        <v>42</v>
      </c>
      <c r="B47" s="6">
        <v>0</v>
      </c>
      <c r="C47" s="6">
        <v>0</v>
      </c>
      <c r="D47" s="6">
        <f t="shared" ref="D47:D55" si="10">B47</f>
        <v>0</v>
      </c>
      <c r="E47" s="6">
        <v>0</v>
      </c>
      <c r="F47" s="6">
        <v>0</v>
      </c>
      <c r="G47" s="6">
        <f t="shared" ref="G47:G55" si="11">D47-E47</f>
        <v>0</v>
      </c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</row>
    <row r="48" spans="1:20" x14ac:dyDescent="0.2">
      <c r="A48" s="7" t="s">
        <v>41</v>
      </c>
      <c r="B48" s="6">
        <v>112059451.39</v>
      </c>
      <c r="C48" s="6">
        <v>0</v>
      </c>
      <c r="D48" s="6">
        <f t="shared" si="10"/>
        <v>112059451.39</v>
      </c>
      <c r="E48" s="6">
        <v>23836249.68</v>
      </c>
      <c r="F48" s="6">
        <v>23836249.68</v>
      </c>
      <c r="G48" s="6">
        <f t="shared" si="11"/>
        <v>88223201.710000008</v>
      </c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</row>
    <row r="49" spans="1:20" x14ac:dyDescent="0.2">
      <c r="A49" s="7" t="s">
        <v>40</v>
      </c>
      <c r="B49" s="6">
        <v>128491290.61</v>
      </c>
      <c r="C49" s="6">
        <v>0</v>
      </c>
      <c r="D49" s="6">
        <f t="shared" si="10"/>
        <v>128491290.61</v>
      </c>
      <c r="E49" s="6">
        <f>76869241.73-227996.68</f>
        <v>76641245.049999997</v>
      </c>
      <c r="F49" s="6">
        <f>76285116.13-229996.68</f>
        <v>76055119.449999988</v>
      </c>
      <c r="G49" s="6">
        <f t="shared" si="11"/>
        <v>51850045.560000002</v>
      </c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</row>
    <row r="50" spans="1:20" x14ac:dyDescent="0.2">
      <c r="A50" s="7" t="s">
        <v>39</v>
      </c>
      <c r="B50" s="6">
        <v>58609062.810000002</v>
      </c>
      <c r="C50" s="6">
        <v>0</v>
      </c>
      <c r="D50" s="6">
        <f t="shared" si="10"/>
        <v>58609062.810000002</v>
      </c>
      <c r="E50" s="6">
        <v>5649513.2699999996</v>
      </c>
      <c r="F50" s="6">
        <v>5002700</v>
      </c>
      <c r="G50" s="6">
        <f t="shared" si="11"/>
        <v>52959549.540000007</v>
      </c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</row>
    <row r="51" spans="1:20" x14ac:dyDescent="0.2">
      <c r="A51" s="7" t="s">
        <v>38</v>
      </c>
      <c r="B51" s="6">
        <v>1100000</v>
      </c>
      <c r="C51" s="6">
        <v>0</v>
      </c>
      <c r="D51" s="6">
        <f t="shared" si="10"/>
        <v>1100000</v>
      </c>
      <c r="E51" s="6">
        <v>240793.08</v>
      </c>
      <c r="F51" s="6">
        <v>240793.08</v>
      </c>
      <c r="G51" s="6">
        <f t="shared" si="11"/>
        <v>859206.92</v>
      </c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</row>
    <row r="52" spans="1:20" ht="25.5" x14ac:dyDescent="0.2">
      <c r="A52" s="7" t="s">
        <v>84</v>
      </c>
      <c r="B52" s="6">
        <v>0</v>
      </c>
      <c r="C52" s="6">
        <v>0</v>
      </c>
      <c r="D52" s="6">
        <f t="shared" si="10"/>
        <v>0</v>
      </c>
      <c r="E52" s="6">
        <v>0</v>
      </c>
      <c r="F52" s="6">
        <v>0</v>
      </c>
      <c r="G52" s="6">
        <f t="shared" si="11"/>
        <v>0</v>
      </c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</row>
    <row r="53" spans="1:20" x14ac:dyDescent="0.2">
      <c r="A53" s="7" t="s">
        <v>83</v>
      </c>
      <c r="B53" s="6">
        <v>0</v>
      </c>
      <c r="C53" s="6">
        <v>0</v>
      </c>
      <c r="D53" s="6">
        <f t="shared" si="10"/>
        <v>0</v>
      </c>
      <c r="E53" s="6">
        <v>0</v>
      </c>
      <c r="F53" s="6">
        <v>0</v>
      </c>
      <c r="G53" s="6">
        <f t="shared" si="11"/>
        <v>0</v>
      </c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</row>
    <row r="54" spans="1:20" x14ac:dyDescent="0.2">
      <c r="A54" s="7" t="s">
        <v>35</v>
      </c>
      <c r="B54" s="6">
        <v>0</v>
      </c>
      <c r="C54" s="6">
        <v>0</v>
      </c>
      <c r="D54" s="6">
        <f t="shared" si="10"/>
        <v>0</v>
      </c>
      <c r="E54" s="6">
        <v>0</v>
      </c>
      <c r="F54" s="6">
        <v>0</v>
      </c>
      <c r="G54" s="6">
        <f t="shared" si="11"/>
        <v>0</v>
      </c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</row>
    <row r="55" spans="1:20" x14ac:dyDescent="0.2">
      <c r="A55" s="7" t="s">
        <v>34</v>
      </c>
      <c r="B55" s="6">
        <v>0</v>
      </c>
      <c r="C55" s="6">
        <v>0</v>
      </c>
      <c r="D55" s="6">
        <f t="shared" si="10"/>
        <v>0</v>
      </c>
      <c r="E55" s="6">
        <v>0</v>
      </c>
      <c r="F55" s="6">
        <v>0</v>
      </c>
      <c r="G55" s="6">
        <f t="shared" si="11"/>
        <v>0</v>
      </c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</row>
    <row r="56" spans="1:20" x14ac:dyDescent="0.2">
      <c r="A56" s="7"/>
      <c r="B56" s="6"/>
      <c r="C56" s="6"/>
      <c r="D56" s="6"/>
      <c r="E56" s="6"/>
      <c r="F56" s="6"/>
      <c r="G56" s="6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</row>
    <row r="57" spans="1:20" s="8" customFormat="1" x14ac:dyDescent="0.2">
      <c r="A57" s="11" t="s">
        <v>33</v>
      </c>
      <c r="B57" s="10">
        <f t="shared" ref="B57:G57" si="12">SUM(B59:B67)</f>
        <v>10070283.15</v>
      </c>
      <c r="C57" s="10">
        <f t="shared" si="12"/>
        <v>0</v>
      </c>
      <c r="D57" s="10">
        <f t="shared" si="12"/>
        <v>10070283.15</v>
      </c>
      <c r="E57" s="10">
        <f t="shared" si="12"/>
        <v>307129.16000000003</v>
      </c>
      <c r="F57" s="10">
        <f t="shared" si="12"/>
        <v>105612.23999999999</v>
      </c>
      <c r="G57" s="10">
        <f t="shared" si="12"/>
        <v>9763153.9900000021</v>
      </c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</row>
    <row r="58" spans="1:20" x14ac:dyDescent="0.2">
      <c r="A58" s="7"/>
      <c r="B58" s="6"/>
      <c r="C58" s="6"/>
      <c r="D58" s="6"/>
      <c r="E58" s="6"/>
      <c r="F58" s="6"/>
      <c r="G58" s="6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</row>
    <row r="59" spans="1:20" x14ac:dyDescent="0.2">
      <c r="A59" s="7" t="s">
        <v>32</v>
      </c>
      <c r="B59" s="6">
        <v>10070283.15</v>
      </c>
      <c r="C59" s="6">
        <v>0</v>
      </c>
      <c r="D59" s="6">
        <f t="shared" ref="D59:D67" si="13">B59</f>
        <v>10070283.15</v>
      </c>
      <c r="E59" s="6">
        <v>169862.42</v>
      </c>
      <c r="F59" s="6">
        <v>45000.02</v>
      </c>
      <c r="G59" s="6">
        <f t="shared" ref="G59:G67" si="14">D59-E59</f>
        <v>9900420.7300000004</v>
      </c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</row>
    <row r="60" spans="1:20" x14ac:dyDescent="0.2">
      <c r="A60" s="7" t="s">
        <v>31</v>
      </c>
      <c r="B60" s="6">
        <v>0</v>
      </c>
      <c r="C60" s="6">
        <v>0</v>
      </c>
      <c r="D60" s="6">
        <f t="shared" si="13"/>
        <v>0</v>
      </c>
      <c r="E60" s="6">
        <v>61499.62</v>
      </c>
      <c r="F60" s="6">
        <v>20018.02</v>
      </c>
      <c r="G60" s="6">
        <f t="shared" si="14"/>
        <v>-61499.62</v>
      </c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</row>
    <row r="61" spans="1:20" x14ac:dyDescent="0.2">
      <c r="A61" s="7" t="s">
        <v>30</v>
      </c>
      <c r="B61" s="6">
        <v>0</v>
      </c>
      <c r="C61" s="6">
        <v>0</v>
      </c>
      <c r="D61" s="6">
        <f t="shared" si="13"/>
        <v>0</v>
      </c>
      <c r="E61" s="6">
        <v>0</v>
      </c>
      <c r="F61" s="6">
        <v>0</v>
      </c>
      <c r="G61" s="6">
        <f t="shared" si="14"/>
        <v>0</v>
      </c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</row>
    <row r="62" spans="1:20" x14ac:dyDescent="0.2">
      <c r="A62" s="7" t="s">
        <v>82</v>
      </c>
      <c r="B62" s="6">
        <v>0</v>
      </c>
      <c r="C62" s="6">
        <v>0</v>
      </c>
      <c r="D62" s="6">
        <f t="shared" si="13"/>
        <v>0</v>
      </c>
      <c r="E62" s="6">
        <v>0</v>
      </c>
      <c r="F62" s="6">
        <v>0</v>
      </c>
      <c r="G62" s="6">
        <f t="shared" si="14"/>
        <v>0</v>
      </c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</row>
    <row r="63" spans="1:20" x14ac:dyDescent="0.2">
      <c r="A63" s="7" t="s">
        <v>28</v>
      </c>
      <c r="B63" s="6">
        <v>0</v>
      </c>
      <c r="C63" s="6">
        <v>0</v>
      </c>
      <c r="D63" s="6">
        <f t="shared" si="13"/>
        <v>0</v>
      </c>
      <c r="E63" s="6">
        <v>0</v>
      </c>
      <c r="F63" s="6">
        <v>0</v>
      </c>
      <c r="G63" s="6">
        <f t="shared" si="14"/>
        <v>0</v>
      </c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</row>
    <row r="64" spans="1:20" x14ac:dyDescent="0.2">
      <c r="A64" s="7" t="s">
        <v>27</v>
      </c>
      <c r="B64" s="6">
        <v>0</v>
      </c>
      <c r="C64" s="6">
        <v>0</v>
      </c>
      <c r="D64" s="6">
        <f t="shared" si="13"/>
        <v>0</v>
      </c>
      <c r="E64" s="6">
        <v>75767.12</v>
      </c>
      <c r="F64" s="6">
        <v>40594.199999999997</v>
      </c>
      <c r="G64" s="6">
        <f t="shared" si="14"/>
        <v>-75767.12</v>
      </c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</row>
    <row r="65" spans="1:20" x14ac:dyDescent="0.2">
      <c r="A65" s="7" t="s">
        <v>26</v>
      </c>
      <c r="B65" s="6">
        <v>0</v>
      </c>
      <c r="C65" s="6">
        <v>0</v>
      </c>
      <c r="D65" s="6">
        <f t="shared" si="13"/>
        <v>0</v>
      </c>
      <c r="E65" s="6">
        <v>0</v>
      </c>
      <c r="F65" s="6">
        <v>0</v>
      </c>
      <c r="G65" s="6">
        <f t="shared" si="14"/>
        <v>0</v>
      </c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</row>
    <row r="66" spans="1:20" x14ac:dyDescent="0.2">
      <c r="A66" s="7" t="s">
        <v>25</v>
      </c>
      <c r="B66" s="6">
        <v>0</v>
      </c>
      <c r="C66" s="6">
        <v>0</v>
      </c>
      <c r="D66" s="6">
        <f t="shared" si="13"/>
        <v>0</v>
      </c>
      <c r="E66" s="6">
        <v>0</v>
      </c>
      <c r="F66" s="6">
        <v>0</v>
      </c>
      <c r="G66" s="6">
        <f t="shared" si="14"/>
        <v>0</v>
      </c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</row>
    <row r="67" spans="1:20" x14ac:dyDescent="0.2">
      <c r="A67" s="7" t="s">
        <v>24</v>
      </c>
      <c r="B67" s="6">
        <v>0</v>
      </c>
      <c r="C67" s="6">
        <v>0</v>
      </c>
      <c r="D67" s="6">
        <f t="shared" si="13"/>
        <v>0</v>
      </c>
      <c r="E67" s="6">
        <v>0</v>
      </c>
      <c r="F67" s="6">
        <v>0</v>
      </c>
      <c r="G67" s="6">
        <f t="shared" si="14"/>
        <v>0</v>
      </c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</row>
    <row r="68" spans="1:20" x14ac:dyDescent="0.2">
      <c r="A68" s="7"/>
      <c r="B68" s="6"/>
      <c r="C68" s="6"/>
      <c r="D68" s="6"/>
      <c r="E68" s="6"/>
      <c r="F68" s="6"/>
      <c r="G68" s="6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</row>
    <row r="69" spans="1:20" s="8" customFormat="1" x14ac:dyDescent="0.2">
      <c r="A69" s="11" t="s">
        <v>23</v>
      </c>
      <c r="B69" s="10">
        <f>SUM(B71:B81)</f>
        <v>10000000</v>
      </c>
      <c r="C69" s="10">
        <f>SUM(C71:C81)</f>
        <v>0</v>
      </c>
      <c r="D69" s="10">
        <f>SUM(D71:D81)</f>
        <v>10000000</v>
      </c>
      <c r="E69" s="10">
        <f>SUM(E71:E81)</f>
        <v>24088657.469999999</v>
      </c>
      <c r="F69" s="10">
        <f>SUM(F71:F81)</f>
        <v>3850247.95</v>
      </c>
      <c r="G69" s="10">
        <f>SUM(G71:G78)</f>
        <v>-14088657.469999999</v>
      </c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</row>
    <row r="70" spans="1:20" x14ac:dyDescent="0.2">
      <c r="A70" s="7"/>
      <c r="B70" s="6"/>
      <c r="C70" s="6"/>
      <c r="D70" s="6"/>
      <c r="E70" s="6"/>
      <c r="F70" s="6"/>
      <c r="G70" s="6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</row>
    <row r="71" spans="1:20" x14ac:dyDescent="0.2">
      <c r="A71" s="7" t="s">
        <v>81</v>
      </c>
      <c r="B71" s="6">
        <v>10000000</v>
      </c>
      <c r="C71" s="6">
        <v>0</v>
      </c>
      <c r="D71" s="6">
        <f t="shared" ref="D71:D78" si="15">B71</f>
        <v>10000000</v>
      </c>
      <c r="E71" s="6">
        <v>24088657.469999999</v>
      </c>
      <c r="F71" s="6">
        <v>3850247.95</v>
      </c>
      <c r="G71" s="6">
        <f t="shared" ref="G71:G78" si="16">D71-E71</f>
        <v>-14088657.469999999</v>
      </c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</row>
    <row r="72" spans="1:20" x14ac:dyDescent="0.2">
      <c r="A72" s="7" t="s">
        <v>21</v>
      </c>
      <c r="B72" s="6">
        <v>0</v>
      </c>
      <c r="C72" s="6">
        <v>0</v>
      </c>
      <c r="D72" s="6">
        <f t="shared" si="15"/>
        <v>0</v>
      </c>
      <c r="E72" s="6">
        <v>0</v>
      </c>
      <c r="F72" s="6">
        <v>0</v>
      </c>
      <c r="G72" s="6">
        <f t="shared" si="16"/>
        <v>0</v>
      </c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</row>
    <row r="73" spans="1:20" x14ac:dyDescent="0.2">
      <c r="A73" s="7" t="s">
        <v>20</v>
      </c>
      <c r="B73" s="6">
        <v>0</v>
      </c>
      <c r="C73" s="6">
        <v>0</v>
      </c>
      <c r="D73" s="6">
        <f t="shared" si="15"/>
        <v>0</v>
      </c>
      <c r="E73" s="6">
        <v>0</v>
      </c>
      <c r="F73" s="6">
        <v>0</v>
      </c>
      <c r="G73" s="6">
        <f t="shared" si="16"/>
        <v>0</v>
      </c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</row>
    <row r="74" spans="1:20" ht="25.5" x14ac:dyDescent="0.2">
      <c r="A74" s="7" t="s">
        <v>80</v>
      </c>
      <c r="B74" s="6">
        <v>0</v>
      </c>
      <c r="C74" s="6">
        <v>0</v>
      </c>
      <c r="D74" s="6">
        <f t="shared" si="15"/>
        <v>0</v>
      </c>
      <c r="E74" s="6">
        <v>0</v>
      </c>
      <c r="F74" s="6">
        <v>0</v>
      </c>
      <c r="G74" s="6">
        <f t="shared" si="16"/>
        <v>0</v>
      </c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</row>
    <row r="75" spans="1:20" x14ac:dyDescent="0.2">
      <c r="A75" s="7" t="s">
        <v>17</v>
      </c>
      <c r="B75" s="6">
        <v>0</v>
      </c>
      <c r="C75" s="6">
        <v>0</v>
      </c>
      <c r="D75" s="6">
        <f t="shared" si="15"/>
        <v>0</v>
      </c>
      <c r="E75" s="6">
        <v>0</v>
      </c>
      <c r="F75" s="6">
        <v>0</v>
      </c>
      <c r="G75" s="6">
        <f t="shared" si="16"/>
        <v>0</v>
      </c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</row>
    <row r="76" spans="1:20" x14ac:dyDescent="0.2">
      <c r="A76" s="7" t="s">
        <v>16</v>
      </c>
      <c r="B76" s="6">
        <v>0</v>
      </c>
      <c r="C76" s="6">
        <v>0</v>
      </c>
      <c r="D76" s="6">
        <f t="shared" si="15"/>
        <v>0</v>
      </c>
      <c r="E76" s="6">
        <v>0</v>
      </c>
      <c r="F76" s="6">
        <v>0</v>
      </c>
      <c r="G76" s="6">
        <f t="shared" si="16"/>
        <v>0</v>
      </c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</row>
    <row r="77" spans="1:20" ht="13.5" thickBot="1" x14ac:dyDescent="0.25">
      <c r="A77" s="13" t="s">
        <v>79</v>
      </c>
      <c r="B77" s="12">
        <v>0</v>
      </c>
      <c r="C77" s="12">
        <v>0</v>
      </c>
      <c r="D77" s="12">
        <f t="shared" si="15"/>
        <v>0</v>
      </c>
      <c r="E77" s="12">
        <v>0</v>
      </c>
      <c r="F77" s="12">
        <v>0</v>
      </c>
      <c r="G77" s="12">
        <f t="shared" si="16"/>
        <v>0</v>
      </c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</row>
    <row r="78" spans="1:20" ht="25.5" x14ac:dyDescent="0.2">
      <c r="A78" s="21" t="s">
        <v>14</v>
      </c>
      <c r="B78" s="22">
        <v>0</v>
      </c>
      <c r="C78" s="22">
        <v>0</v>
      </c>
      <c r="D78" s="22">
        <f t="shared" si="15"/>
        <v>0</v>
      </c>
      <c r="E78" s="22">
        <v>0</v>
      </c>
      <c r="F78" s="22">
        <v>0</v>
      </c>
      <c r="G78" s="22">
        <f t="shared" si="16"/>
        <v>0</v>
      </c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</row>
    <row r="79" spans="1:20" x14ac:dyDescent="0.2">
      <c r="A79" s="7" t="s">
        <v>13</v>
      </c>
      <c r="B79" s="6"/>
      <c r="C79" s="6"/>
      <c r="D79" s="6"/>
      <c r="E79" s="6">
        <v>0</v>
      </c>
      <c r="F79" s="6">
        <v>0</v>
      </c>
      <c r="G79" s="6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</row>
    <row r="80" spans="1:20" x14ac:dyDescent="0.2">
      <c r="A80" s="7" t="s">
        <v>78</v>
      </c>
      <c r="B80" s="6">
        <v>0</v>
      </c>
      <c r="C80" s="6">
        <v>0</v>
      </c>
      <c r="D80" s="6">
        <f>B80</f>
        <v>0</v>
      </c>
      <c r="E80" s="6">
        <v>0</v>
      </c>
      <c r="F80" s="6">
        <v>0</v>
      </c>
      <c r="G80" s="6">
        <f>D80-E80</f>
        <v>0</v>
      </c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</row>
    <row r="81" spans="1:20" ht="25.5" x14ac:dyDescent="0.2">
      <c r="A81" s="7" t="s">
        <v>77</v>
      </c>
      <c r="B81" s="6">
        <v>0</v>
      </c>
      <c r="C81" s="6">
        <v>0</v>
      </c>
      <c r="D81" s="6">
        <f>B81</f>
        <v>0</v>
      </c>
      <c r="E81" s="6">
        <v>0</v>
      </c>
      <c r="F81" s="6">
        <v>0</v>
      </c>
      <c r="G81" s="6">
        <f>D81-E81</f>
        <v>0</v>
      </c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</row>
    <row r="82" spans="1:20" x14ac:dyDescent="0.2">
      <c r="A82" s="7"/>
      <c r="B82" s="6"/>
      <c r="C82" s="6"/>
      <c r="D82" s="6"/>
      <c r="E82" s="6"/>
      <c r="F82" s="6"/>
      <c r="G82" s="6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</row>
    <row r="83" spans="1:20" s="8" customFormat="1" x14ac:dyDescent="0.2">
      <c r="A83" s="11" t="s">
        <v>76</v>
      </c>
      <c r="B83" s="10">
        <f>SUM(B85:B87)</f>
        <v>0</v>
      </c>
      <c r="C83" s="10">
        <f>SUM(C85:C87)</f>
        <v>0</v>
      </c>
      <c r="D83" s="10">
        <f>SUM(D85:D87)</f>
        <v>0</v>
      </c>
      <c r="E83" s="10">
        <v>0</v>
      </c>
      <c r="F83" s="10">
        <v>0</v>
      </c>
      <c r="G83" s="10">
        <f>D83-E83</f>
        <v>0</v>
      </c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</row>
    <row r="84" spans="1:20" x14ac:dyDescent="0.2">
      <c r="A84" s="7"/>
      <c r="B84" s="6"/>
      <c r="C84" s="6"/>
      <c r="D84" s="6"/>
      <c r="E84" s="6"/>
      <c r="F84" s="6"/>
      <c r="G84" s="6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</row>
    <row r="85" spans="1:20" x14ac:dyDescent="0.2">
      <c r="A85" s="7" t="s">
        <v>10</v>
      </c>
      <c r="B85" s="6">
        <v>0</v>
      </c>
      <c r="C85" s="6">
        <v>0</v>
      </c>
      <c r="D85" s="6">
        <f>B85</f>
        <v>0</v>
      </c>
      <c r="E85" s="6">
        <v>0</v>
      </c>
      <c r="F85" s="6">
        <v>0</v>
      </c>
      <c r="G85" s="6">
        <f>D85-E85</f>
        <v>0</v>
      </c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</row>
    <row r="86" spans="1:20" x14ac:dyDescent="0.2">
      <c r="A86" s="7" t="s">
        <v>9</v>
      </c>
      <c r="B86" s="6">
        <v>0</v>
      </c>
      <c r="C86" s="6">
        <v>0</v>
      </c>
      <c r="D86" s="6">
        <f>B86</f>
        <v>0</v>
      </c>
      <c r="E86" s="6">
        <v>0</v>
      </c>
      <c r="F86" s="6">
        <v>0</v>
      </c>
      <c r="G86" s="6">
        <f>D86-E86</f>
        <v>0</v>
      </c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</row>
    <row r="87" spans="1:20" x14ac:dyDescent="0.2">
      <c r="A87" s="7" t="s">
        <v>8</v>
      </c>
      <c r="B87" s="6">
        <v>0</v>
      </c>
      <c r="C87" s="6">
        <v>0</v>
      </c>
      <c r="D87" s="6">
        <f>B87</f>
        <v>0</v>
      </c>
      <c r="E87" s="6">
        <v>0</v>
      </c>
      <c r="F87" s="6">
        <v>0</v>
      </c>
      <c r="G87" s="6">
        <f>D87-E87</f>
        <v>0</v>
      </c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</row>
    <row r="88" spans="1:20" x14ac:dyDescent="0.2">
      <c r="A88" s="7"/>
      <c r="B88" s="6"/>
      <c r="C88" s="6"/>
      <c r="D88" s="6"/>
      <c r="E88" s="6"/>
      <c r="F88" s="6"/>
      <c r="G88" s="6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</row>
    <row r="89" spans="1:20" s="8" customFormat="1" x14ac:dyDescent="0.2">
      <c r="A89" s="11" t="s">
        <v>75</v>
      </c>
      <c r="B89" s="10">
        <f>SUM(B91:B97)</f>
        <v>115963887.05999999</v>
      </c>
      <c r="C89" s="10">
        <v>0</v>
      </c>
      <c r="D89" s="10">
        <f>SUM(D91:D97)</f>
        <v>115963887.05999999</v>
      </c>
      <c r="E89" s="10">
        <f>SUM(E91:E97)</f>
        <v>50859230.329999998</v>
      </c>
      <c r="F89" s="10">
        <f>SUM(F91:F97)</f>
        <v>50859230.329999998</v>
      </c>
      <c r="G89" s="10">
        <f>SUM(G91:G97)</f>
        <v>65104656.729999989</v>
      </c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</row>
    <row r="90" spans="1:20" x14ac:dyDescent="0.2">
      <c r="A90" s="7"/>
      <c r="B90" s="6"/>
      <c r="C90" s="6"/>
      <c r="D90" s="6"/>
      <c r="E90" s="6"/>
      <c r="F90" s="6"/>
      <c r="G90" s="6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</row>
    <row r="91" spans="1:20" x14ac:dyDescent="0.2">
      <c r="A91" s="7" t="s">
        <v>74</v>
      </c>
      <c r="B91" s="6">
        <v>84575127.319999993</v>
      </c>
      <c r="C91" s="6">
        <v>0</v>
      </c>
      <c r="D91" s="6">
        <v>84575127.319999993</v>
      </c>
      <c r="E91" s="6">
        <v>45874699.68</v>
      </c>
      <c r="F91" s="6">
        <v>45874699.68</v>
      </c>
      <c r="G91" s="6">
        <f>D91-E91</f>
        <v>38700427.639999993</v>
      </c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</row>
    <row r="92" spans="1:20" x14ac:dyDescent="0.2">
      <c r="A92" s="7" t="s">
        <v>6</v>
      </c>
      <c r="B92" s="6">
        <v>31388759.739999998</v>
      </c>
      <c r="C92" s="6">
        <v>0</v>
      </c>
      <c r="D92" s="6">
        <v>31388759.739999998</v>
      </c>
      <c r="E92" s="6">
        <v>4984530.6500000004</v>
      </c>
      <c r="F92" s="6">
        <v>4984530.6500000004</v>
      </c>
      <c r="G92" s="6">
        <f>D92-E92</f>
        <v>26404229.089999996</v>
      </c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</row>
    <row r="93" spans="1:20" x14ac:dyDescent="0.2">
      <c r="A93" s="7" t="s">
        <v>5</v>
      </c>
      <c r="B93" s="6">
        <v>0</v>
      </c>
      <c r="C93" s="6">
        <v>0</v>
      </c>
      <c r="D93" s="6"/>
      <c r="E93" s="6">
        <v>0</v>
      </c>
      <c r="F93" s="6">
        <v>0</v>
      </c>
      <c r="G93" s="6">
        <v>0</v>
      </c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</row>
    <row r="94" spans="1:20" x14ac:dyDescent="0.2">
      <c r="A94" s="7" t="s">
        <v>4</v>
      </c>
      <c r="B94" s="6">
        <v>0</v>
      </c>
      <c r="C94" s="6">
        <v>0</v>
      </c>
      <c r="D94" s="6"/>
      <c r="E94" s="6">
        <v>0</v>
      </c>
      <c r="F94" s="6">
        <v>0</v>
      </c>
      <c r="G94" s="6">
        <v>0</v>
      </c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</row>
    <row r="95" spans="1:20" x14ac:dyDescent="0.2">
      <c r="A95" s="7" t="s">
        <v>3</v>
      </c>
      <c r="B95" s="6">
        <v>0</v>
      </c>
      <c r="C95" s="6">
        <v>0</v>
      </c>
      <c r="D95" s="6"/>
      <c r="E95" s="6">
        <v>0</v>
      </c>
      <c r="F95" s="6">
        <v>0</v>
      </c>
      <c r="G95" s="6">
        <v>0</v>
      </c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</row>
    <row r="96" spans="1:20" x14ac:dyDescent="0.2">
      <c r="A96" s="7" t="s">
        <v>2</v>
      </c>
      <c r="B96" s="6">
        <v>0</v>
      </c>
      <c r="C96" s="6">
        <v>0</v>
      </c>
      <c r="D96" s="6"/>
      <c r="E96" s="6">
        <v>0</v>
      </c>
      <c r="F96" s="6">
        <v>0</v>
      </c>
      <c r="G96" s="6">
        <v>0</v>
      </c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</row>
    <row r="97" spans="1:20" ht="25.5" x14ac:dyDescent="0.2">
      <c r="A97" s="7" t="s">
        <v>73</v>
      </c>
      <c r="B97" s="6">
        <v>0</v>
      </c>
      <c r="C97" s="6">
        <v>0</v>
      </c>
      <c r="D97" s="6"/>
      <c r="E97" s="6">
        <v>0</v>
      </c>
      <c r="F97" s="6">
        <v>0</v>
      </c>
      <c r="G97" s="6">
        <v>0</v>
      </c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</row>
    <row r="98" spans="1:20" x14ac:dyDescent="0.2">
      <c r="A98" s="7"/>
      <c r="B98" s="6"/>
      <c r="C98" s="6"/>
      <c r="D98" s="6"/>
      <c r="E98" s="6"/>
      <c r="F98" s="6"/>
      <c r="G98" s="6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</row>
    <row r="99" spans="1:20" s="8" customFormat="1" x14ac:dyDescent="0.2">
      <c r="A99" s="11" t="s">
        <v>72</v>
      </c>
      <c r="B99" s="10">
        <f t="shared" ref="B99:G99" si="17">B101+B111+B123+B135+B147+B159+B165</f>
        <v>580014850.39999998</v>
      </c>
      <c r="C99" s="10">
        <f t="shared" si="17"/>
        <v>0</v>
      </c>
      <c r="D99" s="10">
        <f t="shared" si="17"/>
        <v>580014850.39999998</v>
      </c>
      <c r="E99" s="10">
        <f t="shared" si="17"/>
        <v>90236600.340000004</v>
      </c>
      <c r="F99" s="10">
        <f t="shared" si="17"/>
        <v>87289509.859999999</v>
      </c>
      <c r="G99" s="10">
        <f t="shared" si="17"/>
        <v>489778250.06</v>
      </c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</row>
    <row r="100" spans="1:20" s="8" customFormat="1" x14ac:dyDescent="0.2">
      <c r="A100" s="11"/>
      <c r="B100" s="10"/>
      <c r="C100" s="10"/>
      <c r="D100" s="10"/>
      <c r="E100" s="10"/>
      <c r="F100" s="10"/>
      <c r="G100" s="10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</row>
    <row r="101" spans="1:20" s="8" customFormat="1" x14ac:dyDescent="0.2">
      <c r="A101" s="11" t="s">
        <v>71</v>
      </c>
      <c r="B101" s="10">
        <f t="shared" ref="B101:G101" si="18">SUM(B103:B109)</f>
        <v>254952591.57999998</v>
      </c>
      <c r="C101" s="10">
        <f t="shared" si="18"/>
        <v>0</v>
      </c>
      <c r="D101" s="10">
        <f t="shared" si="18"/>
        <v>254952591.57999998</v>
      </c>
      <c r="E101" s="10">
        <f t="shared" si="18"/>
        <v>45632925.409999996</v>
      </c>
      <c r="F101" s="10">
        <f t="shared" si="18"/>
        <v>45632925.409999996</v>
      </c>
      <c r="G101" s="10">
        <f t="shared" si="18"/>
        <v>209319666.17000002</v>
      </c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</row>
    <row r="102" spans="1:20" x14ac:dyDescent="0.2">
      <c r="A102" s="7"/>
      <c r="B102" s="6"/>
      <c r="C102" s="6"/>
      <c r="D102" s="6"/>
      <c r="E102" s="6"/>
      <c r="F102" s="6"/>
      <c r="G102" s="6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</row>
    <row r="103" spans="1:20" ht="25.5" x14ac:dyDescent="0.2">
      <c r="A103" s="7" t="s">
        <v>70</v>
      </c>
      <c r="B103" s="6">
        <v>124663909.02</v>
      </c>
      <c r="C103" s="6">
        <v>0</v>
      </c>
      <c r="D103" s="6">
        <f t="shared" ref="D103:D109" si="19">B103</f>
        <v>124663909.02</v>
      </c>
      <c r="E103" s="6">
        <v>25890019.09</v>
      </c>
      <c r="F103" s="6">
        <v>25890019.09</v>
      </c>
      <c r="G103" s="6">
        <f t="shared" ref="G103:G109" si="20">D103-E103</f>
        <v>98773889.929999992</v>
      </c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</row>
    <row r="104" spans="1:20" ht="25.5" x14ac:dyDescent="0.2">
      <c r="A104" s="7" t="s">
        <v>69</v>
      </c>
      <c r="B104" s="6">
        <v>4629470.18</v>
      </c>
      <c r="C104" s="6">
        <v>0</v>
      </c>
      <c r="D104" s="6">
        <f t="shared" si="19"/>
        <v>4629470.18</v>
      </c>
      <c r="E104" s="6">
        <v>498179</v>
      </c>
      <c r="F104" s="6">
        <v>498179</v>
      </c>
      <c r="G104" s="6">
        <f t="shared" si="20"/>
        <v>4131291.1799999997</v>
      </c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</row>
    <row r="105" spans="1:20" x14ac:dyDescent="0.2">
      <c r="A105" s="7" t="s">
        <v>68</v>
      </c>
      <c r="B105" s="6">
        <v>49629690.369999997</v>
      </c>
      <c r="C105" s="6">
        <v>0</v>
      </c>
      <c r="D105" s="6">
        <f t="shared" si="19"/>
        <v>49629690.369999997</v>
      </c>
      <c r="E105" s="6">
        <v>4407526.41</v>
      </c>
      <c r="F105" s="6">
        <v>4407526.41</v>
      </c>
      <c r="G105" s="6">
        <f t="shared" si="20"/>
        <v>45222163.959999993</v>
      </c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</row>
    <row r="106" spans="1:20" x14ac:dyDescent="0.2">
      <c r="A106" s="7" t="s">
        <v>67</v>
      </c>
      <c r="B106" s="6">
        <v>32632191.370000001</v>
      </c>
      <c r="C106" s="6">
        <v>0</v>
      </c>
      <c r="D106" s="6">
        <f t="shared" si="19"/>
        <v>32632191.370000001</v>
      </c>
      <c r="E106" s="6">
        <v>6992176.29</v>
      </c>
      <c r="F106" s="6">
        <v>6992176.29</v>
      </c>
      <c r="G106" s="6">
        <f t="shared" si="20"/>
        <v>25640015.080000002</v>
      </c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</row>
    <row r="107" spans="1:20" x14ac:dyDescent="0.2">
      <c r="A107" s="7" t="s">
        <v>66</v>
      </c>
      <c r="B107" s="6">
        <v>43397330.640000001</v>
      </c>
      <c r="C107" s="6">
        <v>0</v>
      </c>
      <c r="D107" s="6">
        <f t="shared" si="19"/>
        <v>43397330.640000001</v>
      </c>
      <c r="E107" s="6">
        <v>7845024.6200000001</v>
      </c>
      <c r="F107" s="6">
        <v>7845024.6200000001</v>
      </c>
      <c r="G107" s="6">
        <f t="shared" si="20"/>
        <v>35552306.020000003</v>
      </c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</row>
    <row r="108" spans="1:20" x14ac:dyDescent="0.2">
      <c r="A108" s="7" t="s">
        <v>65</v>
      </c>
      <c r="B108" s="6">
        <v>0</v>
      </c>
      <c r="C108" s="6">
        <v>0</v>
      </c>
      <c r="D108" s="6">
        <f t="shared" si="19"/>
        <v>0</v>
      </c>
      <c r="E108" s="6">
        <v>0</v>
      </c>
      <c r="F108" s="6">
        <v>0</v>
      </c>
      <c r="G108" s="6">
        <f t="shared" si="20"/>
        <v>0</v>
      </c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</row>
    <row r="109" spans="1:20" x14ac:dyDescent="0.2">
      <c r="A109" s="7" t="s">
        <v>64</v>
      </c>
      <c r="B109" s="6">
        <v>0</v>
      </c>
      <c r="C109" s="6">
        <v>0</v>
      </c>
      <c r="D109" s="6">
        <f t="shared" si="19"/>
        <v>0</v>
      </c>
      <c r="E109" s="6">
        <v>0</v>
      </c>
      <c r="F109" s="6">
        <v>0</v>
      </c>
      <c r="G109" s="6">
        <f t="shared" si="20"/>
        <v>0</v>
      </c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</row>
    <row r="110" spans="1:20" x14ac:dyDescent="0.2">
      <c r="A110" s="7"/>
      <c r="B110" s="6"/>
      <c r="C110" s="6"/>
      <c r="D110" s="6"/>
      <c r="E110" s="6"/>
      <c r="F110" s="6"/>
      <c r="G110" s="6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</row>
    <row r="111" spans="1:20" s="8" customFormat="1" x14ac:dyDescent="0.2">
      <c r="A111" s="11" t="s">
        <v>63</v>
      </c>
      <c r="B111" s="10">
        <f t="shared" ref="B111:G111" si="21">SUM(B113:B121)</f>
        <v>37813912.979999997</v>
      </c>
      <c r="C111" s="10">
        <f t="shared" si="21"/>
        <v>0</v>
      </c>
      <c r="D111" s="10">
        <f t="shared" si="21"/>
        <v>37813912.979999997</v>
      </c>
      <c r="E111" s="10">
        <f t="shared" si="21"/>
        <v>11768526.42</v>
      </c>
      <c r="F111" s="10">
        <f t="shared" si="21"/>
        <v>11768526.42</v>
      </c>
      <c r="G111" s="10">
        <f t="shared" si="21"/>
        <v>26045386.559999995</v>
      </c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</row>
    <row r="112" spans="1:20" x14ac:dyDescent="0.2">
      <c r="A112" s="7"/>
      <c r="B112" s="6"/>
      <c r="C112" s="6"/>
      <c r="D112" s="6"/>
      <c r="E112" s="6"/>
      <c r="F112" s="6"/>
      <c r="G112" s="6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</row>
    <row r="113" spans="1:20" ht="25.5" x14ac:dyDescent="0.2">
      <c r="A113" s="7" t="s">
        <v>62</v>
      </c>
      <c r="B113" s="6">
        <v>0</v>
      </c>
      <c r="C113" s="6">
        <v>0</v>
      </c>
      <c r="D113" s="6">
        <f t="shared" ref="D113:D121" si="22">B113</f>
        <v>0</v>
      </c>
      <c r="E113" s="6">
        <v>0</v>
      </c>
      <c r="F113" s="6">
        <v>0</v>
      </c>
      <c r="G113" s="6">
        <f t="shared" ref="G113:G121" si="23">D113-E113</f>
        <v>0</v>
      </c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</row>
    <row r="114" spans="1:20" x14ac:dyDescent="0.2">
      <c r="A114" s="7" t="s">
        <v>61</v>
      </c>
      <c r="B114" s="6">
        <v>0</v>
      </c>
      <c r="C114" s="6">
        <v>0</v>
      </c>
      <c r="D114" s="6">
        <f t="shared" si="22"/>
        <v>0</v>
      </c>
      <c r="E114" s="6">
        <v>0</v>
      </c>
      <c r="F114" s="6">
        <v>0</v>
      </c>
      <c r="G114" s="6">
        <f t="shared" si="23"/>
        <v>0</v>
      </c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</row>
    <row r="115" spans="1:20" ht="25.5" x14ac:dyDescent="0.2">
      <c r="A115" s="7" t="s">
        <v>60</v>
      </c>
      <c r="B115" s="6">
        <v>0</v>
      </c>
      <c r="C115" s="6">
        <v>0</v>
      </c>
      <c r="D115" s="6">
        <f t="shared" si="22"/>
        <v>0</v>
      </c>
      <c r="E115" s="6">
        <v>0</v>
      </c>
      <c r="F115" s="6">
        <v>0</v>
      </c>
      <c r="G115" s="6">
        <f t="shared" si="23"/>
        <v>0</v>
      </c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</row>
    <row r="116" spans="1:20" ht="25.5" x14ac:dyDescent="0.2">
      <c r="A116" s="7" t="s">
        <v>59</v>
      </c>
      <c r="B116" s="6">
        <v>2304141.58</v>
      </c>
      <c r="C116" s="6">
        <v>0</v>
      </c>
      <c r="D116" s="6">
        <f t="shared" si="22"/>
        <v>2304141.58</v>
      </c>
      <c r="E116" s="6">
        <v>0</v>
      </c>
      <c r="F116" s="6">
        <v>0</v>
      </c>
      <c r="G116" s="6">
        <f t="shared" si="23"/>
        <v>2304141.58</v>
      </c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</row>
    <row r="117" spans="1:20" ht="25.5" x14ac:dyDescent="0.2">
      <c r="A117" s="7" t="s">
        <v>58</v>
      </c>
      <c r="B117" s="6">
        <v>0</v>
      </c>
      <c r="C117" s="6">
        <v>0</v>
      </c>
      <c r="D117" s="6">
        <f t="shared" si="22"/>
        <v>0</v>
      </c>
      <c r="E117" s="6">
        <v>0</v>
      </c>
      <c r="F117" s="6">
        <v>0</v>
      </c>
      <c r="G117" s="6">
        <f t="shared" si="23"/>
        <v>0</v>
      </c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</row>
    <row r="118" spans="1:20" x14ac:dyDescent="0.2">
      <c r="A118" s="7" t="s">
        <v>57</v>
      </c>
      <c r="B118" s="6">
        <v>35509771.399999999</v>
      </c>
      <c r="C118" s="6">
        <v>0</v>
      </c>
      <c r="D118" s="6">
        <f t="shared" si="22"/>
        <v>35509771.399999999</v>
      </c>
      <c r="E118" s="6">
        <v>11768526.42</v>
      </c>
      <c r="F118" s="6">
        <v>11768526.42</v>
      </c>
      <c r="G118" s="6">
        <f t="shared" si="23"/>
        <v>23741244.979999997</v>
      </c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</row>
    <row r="119" spans="1:20" ht="25.5" x14ac:dyDescent="0.2">
      <c r="A119" s="7" t="s">
        <v>56</v>
      </c>
      <c r="B119" s="6">
        <v>0</v>
      </c>
      <c r="C119" s="6">
        <v>0</v>
      </c>
      <c r="D119" s="6">
        <f t="shared" si="22"/>
        <v>0</v>
      </c>
      <c r="E119" s="6">
        <v>0</v>
      </c>
      <c r="F119" s="6">
        <v>0</v>
      </c>
      <c r="G119" s="6">
        <f t="shared" si="23"/>
        <v>0</v>
      </c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</row>
    <row r="120" spans="1:20" x14ac:dyDescent="0.2">
      <c r="A120" s="7" t="s">
        <v>55</v>
      </c>
      <c r="B120" s="6">
        <v>0</v>
      </c>
      <c r="C120" s="6">
        <v>0</v>
      </c>
      <c r="D120" s="6">
        <f t="shared" si="22"/>
        <v>0</v>
      </c>
      <c r="E120" s="6">
        <v>0</v>
      </c>
      <c r="F120" s="6">
        <v>0</v>
      </c>
      <c r="G120" s="6">
        <f t="shared" si="23"/>
        <v>0</v>
      </c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</row>
    <row r="121" spans="1:20" x14ac:dyDescent="0.2">
      <c r="A121" s="7" t="s">
        <v>54</v>
      </c>
      <c r="B121" s="6">
        <v>0</v>
      </c>
      <c r="C121" s="6">
        <v>0</v>
      </c>
      <c r="D121" s="6">
        <f t="shared" si="22"/>
        <v>0</v>
      </c>
      <c r="E121" s="6">
        <v>0</v>
      </c>
      <c r="F121" s="6">
        <v>0</v>
      </c>
      <c r="G121" s="6">
        <f t="shared" si="23"/>
        <v>0</v>
      </c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</row>
    <row r="122" spans="1:20" x14ac:dyDescent="0.2">
      <c r="A122" s="7"/>
      <c r="B122" s="6"/>
      <c r="C122" s="6"/>
      <c r="D122" s="6"/>
      <c r="E122" s="6"/>
      <c r="F122" s="6"/>
      <c r="G122" s="6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</row>
    <row r="123" spans="1:20" s="8" customFormat="1" x14ac:dyDescent="0.2">
      <c r="A123" s="11" t="s">
        <v>53</v>
      </c>
      <c r="B123" s="10">
        <f t="shared" ref="B123:G123" si="24">SUM(B125:B133)</f>
        <v>181413844.44</v>
      </c>
      <c r="C123" s="10">
        <f t="shared" si="24"/>
        <v>0</v>
      </c>
      <c r="D123" s="10">
        <f t="shared" si="24"/>
        <v>181413844.44</v>
      </c>
      <c r="E123" s="10">
        <f t="shared" si="24"/>
        <v>29888058.029999997</v>
      </c>
      <c r="F123" s="10">
        <f t="shared" si="24"/>
        <v>29888058.029999997</v>
      </c>
      <c r="G123" s="10">
        <f t="shared" si="24"/>
        <v>151525786.41</v>
      </c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</row>
    <row r="124" spans="1:20" x14ac:dyDescent="0.2">
      <c r="A124" s="7"/>
      <c r="B124" s="6"/>
      <c r="C124" s="6"/>
      <c r="D124" s="6"/>
      <c r="E124" s="6"/>
      <c r="F124" s="6"/>
      <c r="G124" s="6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</row>
    <row r="125" spans="1:20" x14ac:dyDescent="0.2">
      <c r="A125" s="7" t="s">
        <v>52</v>
      </c>
      <c r="B125" s="6">
        <v>0</v>
      </c>
      <c r="C125" s="6">
        <v>0</v>
      </c>
      <c r="D125" s="6">
        <f t="shared" ref="D125:D133" si="25">B125</f>
        <v>0</v>
      </c>
      <c r="E125" s="6">
        <v>0</v>
      </c>
      <c r="F125" s="6">
        <v>0</v>
      </c>
      <c r="G125" s="6">
        <f t="shared" ref="G125:G132" si="26">D125-E125</f>
        <v>0</v>
      </c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</row>
    <row r="126" spans="1:20" x14ac:dyDescent="0.2">
      <c r="A126" s="7" t="s">
        <v>51</v>
      </c>
      <c r="B126" s="6">
        <v>16625146.779999999</v>
      </c>
      <c r="C126" s="6">
        <v>0</v>
      </c>
      <c r="D126" s="6">
        <f t="shared" si="25"/>
        <v>16625146.779999999</v>
      </c>
      <c r="E126" s="6">
        <v>696313.2</v>
      </c>
      <c r="F126" s="6">
        <v>696313.2</v>
      </c>
      <c r="G126" s="6">
        <f t="shared" si="26"/>
        <v>15928833.58</v>
      </c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</row>
    <row r="127" spans="1:20" ht="25.5" x14ac:dyDescent="0.2">
      <c r="A127" s="7" t="s">
        <v>50</v>
      </c>
      <c r="B127" s="6">
        <v>21152928.420000002</v>
      </c>
      <c r="C127" s="6">
        <v>0</v>
      </c>
      <c r="D127" s="6">
        <f t="shared" si="25"/>
        <v>21152928.420000002</v>
      </c>
      <c r="E127" s="6">
        <v>0</v>
      </c>
      <c r="F127" s="6"/>
      <c r="G127" s="6">
        <f t="shared" si="26"/>
        <v>21152928.420000002</v>
      </c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</row>
    <row r="128" spans="1:20" x14ac:dyDescent="0.2">
      <c r="A128" s="7" t="s">
        <v>49</v>
      </c>
      <c r="B128" s="6">
        <v>9553082.5299999993</v>
      </c>
      <c r="C128" s="6">
        <v>0</v>
      </c>
      <c r="D128" s="6">
        <f t="shared" si="25"/>
        <v>9553082.5299999993</v>
      </c>
      <c r="E128" s="6">
        <v>133.34</v>
      </c>
      <c r="F128" s="6">
        <v>133.34</v>
      </c>
      <c r="G128" s="6">
        <f t="shared" si="26"/>
        <v>9552949.1899999995</v>
      </c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</row>
    <row r="129" spans="1:20" ht="25.5" x14ac:dyDescent="0.2">
      <c r="A129" s="7" t="s">
        <v>48</v>
      </c>
      <c r="B129" s="6">
        <v>134082686.70999999</v>
      </c>
      <c r="C129" s="6">
        <v>0</v>
      </c>
      <c r="D129" s="6">
        <f t="shared" si="25"/>
        <v>134082686.70999999</v>
      </c>
      <c r="E129" s="6">
        <v>29191611.489999998</v>
      </c>
      <c r="F129" s="6">
        <v>29191611.489999998</v>
      </c>
      <c r="G129" s="6">
        <f t="shared" si="26"/>
        <v>104891075.22</v>
      </c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</row>
    <row r="130" spans="1:20" x14ac:dyDescent="0.2">
      <c r="A130" s="7" t="s">
        <v>47</v>
      </c>
      <c r="B130" s="6">
        <v>0</v>
      </c>
      <c r="C130" s="6">
        <v>0</v>
      </c>
      <c r="D130" s="6">
        <f t="shared" si="25"/>
        <v>0</v>
      </c>
      <c r="E130" s="6">
        <v>0</v>
      </c>
      <c r="F130" s="6"/>
      <c r="G130" s="6">
        <f t="shared" si="26"/>
        <v>0</v>
      </c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</row>
    <row r="131" spans="1:20" x14ac:dyDescent="0.2">
      <c r="A131" s="7" t="s">
        <v>46</v>
      </c>
      <c r="B131" s="6">
        <v>0</v>
      </c>
      <c r="C131" s="6">
        <v>0</v>
      </c>
      <c r="D131" s="6">
        <f t="shared" si="25"/>
        <v>0</v>
      </c>
      <c r="E131" s="6">
        <v>0</v>
      </c>
      <c r="F131" s="6">
        <v>0</v>
      </c>
      <c r="G131" s="6">
        <f t="shared" si="26"/>
        <v>0</v>
      </c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</row>
    <row r="132" spans="1:20" x14ac:dyDescent="0.2">
      <c r="A132" s="7" t="s">
        <v>45</v>
      </c>
      <c r="B132" s="6">
        <v>0</v>
      </c>
      <c r="C132" s="6">
        <v>0</v>
      </c>
      <c r="D132" s="6">
        <f t="shared" si="25"/>
        <v>0</v>
      </c>
      <c r="E132" s="6">
        <v>0</v>
      </c>
      <c r="F132" s="6">
        <v>0</v>
      </c>
      <c r="G132" s="6">
        <f t="shared" si="26"/>
        <v>0</v>
      </c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</row>
    <row r="133" spans="1:20" x14ac:dyDescent="0.2">
      <c r="A133" s="7" t="s">
        <v>44</v>
      </c>
      <c r="B133" s="6">
        <v>0</v>
      </c>
      <c r="C133" s="6">
        <v>0</v>
      </c>
      <c r="D133" s="6">
        <f t="shared" si="25"/>
        <v>0</v>
      </c>
      <c r="E133" s="6">
        <v>0</v>
      </c>
      <c r="F133" s="6">
        <v>0</v>
      </c>
      <c r="G133" s="6">
        <v>0</v>
      </c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</row>
    <row r="134" spans="1:20" x14ac:dyDescent="0.2">
      <c r="A134" s="7"/>
      <c r="B134" s="6"/>
      <c r="C134" s="6"/>
      <c r="D134" s="6"/>
      <c r="E134" s="6"/>
      <c r="F134" s="6"/>
      <c r="G134" s="6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</row>
    <row r="135" spans="1:20" s="8" customFormat="1" ht="25.5" x14ac:dyDescent="0.2">
      <c r="A135" s="11" t="s">
        <v>43</v>
      </c>
      <c r="B135" s="10">
        <v>0</v>
      </c>
      <c r="C135" s="10">
        <v>0</v>
      </c>
      <c r="D135" s="10">
        <v>0</v>
      </c>
      <c r="E135" s="10">
        <v>0</v>
      </c>
      <c r="F135" s="10">
        <v>0</v>
      </c>
      <c r="G135" s="10">
        <v>0</v>
      </c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</row>
    <row r="136" spans="1:20" x14ac:dyDescent="0.2">
      <c r="A136" s="7"/>
      <c r="B136" s="6"/>
      <c r="C136" s="6"/>
      <c r="D136" s="6"/>
      <c r="E136" s="6"/>
      <c r="F136" s="6"/>
      <c r="G136" s="6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</row>
    <row r="137" spans="1:20" ht="25.5" x14ac:dyDescent="0.2">
      <c r="A137" s="7" t="s">
        <v>42</v>
      </c>
      <c r="B137" s="6">
        <v>0</v>
      </c>
      <c r="C137" s="6">
        <v>0</v>
      </c>
      <c r="D137" s="6">
        <v>0</v>
      </c>
      <c r="E137" s="6">
        <v>0</v>
      </c>
      <c r="F137" s="6">
        <v>0</v>
      </c>
      <c r="G137" s="6">
        <v>0</v>
      </c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</row>
    <row r="138" spans="1:20" x14ac:dyDescent="0.2">
      <c r="A138" s="7" t="s">
        <v>41</v>
      </c>
      <c r="B138" s="6">
        <v>0</v>
      </c>
      <c r="C138" s="6">
        <v>0</v>
      </c>
      <c r="D138" s="6">
        <v>0</v>
      </c>
      <c r="E138" s="6">
        <v>0</v>
      </c>
      <c r="F138" s="6">
        <v>0</v>
      </c>
      <c r="G138" s="6">
        <v>0</v>
      </c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</row>
    <row r="139" spans="1:20" x14ac:dyDescent="0.2">
      <c r="A139" s="7" t="s">
        <v>40</v>
      </c>
      <c r="B139" s="6">
        <v>0</v>
      </c>
      <c r="C139" s="6">
        <v>0</v>
      </c>
      <c r="D139" s="6">
        <v>0</v>
      </c>
      <c r="E139" s="6">
        <v>0</v>
      </c>
      <c r="F139" s="6">
        <v>0</v>
      </c>
      <c r="G139" s="6">
        <v>0</v>
      </c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</row>
    <row r="140" spans="1:20" x14ac:dyDescent="0.2">
      <c r="A140" s="7" t="s">
        <v>39</v>
      </c>
      <c r="B140" s="6">
        <v>0</v>
      </c>
      <c r="C140" s="6">
        <v>0</v>
      </c>
      <c r="D140" s="6">
        <v>0</v>
      </c>
      <c r="E140" s="6">
        <v>0</v>
      </c>
      <c r="F140" s="6">
        <v>0</v>
      </c>
      <c r="G140" s="6">
        <v>0</v>
      </c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</row>
    <row r="141" spans="1:20" x14ac:dyDescent="0.2">
      <c r="A141" s="7" t="s">
        <v>38</v>
      </c>
      <c r="B141" s="6">
        <v>0</v>
      </c>
      <c r="C141" s="6">
        <v>0</v>
      </c>
      <c r="D141" s="6">
        <v>0</v>
      </c>
      <c r="E141" s="6">
        <v>0</v>
      </c>
      <c r="F141" s="6">
        <v>0</v>
      </c>
      <c r="G141" s="6">
        <v>0</v>
      </c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</row>
    <row r="142" spans="1:20" ht="25.5" x14ac:dyDescent="0.2">
      <c r="A142" s="7" t="s">
        <v>37</v>
      </c>
      <c r="B142" s="6">
        <v>0</v>
      </c>
      <c r="C142" s="6">
        <v>0</v>
      </c>
      <c r="D142" s="6">
        <v>0</v>
      </c>
      <c r="E142" s="6">
        <v>0</v>
      </c>
      <c r="F142" s="6">
        <v>0</v>
      </c>
      <c r="G142" s="6">
        <v>0</v>
      </c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</row>
    <row r="143" spans="1:20" x14ac:dyDescent="0.2">
      <c r="A143" s="7" t="s">
        <v>36</v>
      </c>
      <c r="B143" s="6">
        <v>0</v>
      </c>
      <c r="C143" s="6">
        <v>0</v>
      </c>
      <c r="D143" s="6">
        <v>0</v>
      </c>
      <c r="E143" s="6">
        <v>0</v>
      </c>
      <c r="F143" s="6">
        <v>0</v>
      </c>
      <c r="G143" s="6">
        <v>0</v>
      </c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</row>
    <row r="144" spans="1:20" x14ac:dyDescent="0.2">
      <c r="A144" s="7" t="s">
        <v>35</v>
      </c>
      <c r="B144" s="6">
        <v>0</v>
      </c>
      <c r="C144" s="6">
        <v>0</v>
      </c>
      <c r="D144" s="6">
        <v>0</v>
      </c>
      <c r="E144" s="6">
        <v>0</v>
      </c>
      <c r="F144" s="6">
        <v>0</v>
      </c>
      <c r="G144" s="6">
        <v>0</v>
      </c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</row>
    <row r="145" spans="1:20" ht="13.5" thickBot="1" x14ac:dyDescent="0.25">
      <c r="A145" s="13" t="s">
        <v>34</v>
      </c>
      <c r="B145" s="12">
        <v>0</v>
      </c>
      <c r="C145" s="12">
        <v>0</v>
      </c>
      <c r="D145" s="12">
        <v>0</v>
      </c>
      <c r="E145" s="12">
        <v>0</v>
      </c>
      <c r="F145" s="12">
        <v>0</v>
      </c>
      <c r="G145" s="12">
        <v>0</v>
      </c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</row>
    <row r="146" spans="1:20" x14ac:dyDescent="0.2">
      <c r="A146" s="7"/>
      <c r="B146" s="6"/>
      <c r="C146" s="6"/>
      <c r="D146" s="6"/>
      <c r="E146" s="6"/>
      <c r="F146" s="6"/>
      <c r="G146" s="6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</row>
    <row r="147" spans="1:20" s="8" customFormat="1" x14ac:dyDescent="0.2">
      <c r="A147" s="11" t="s">
        <v>33</v>
      </c>
      <c r="B147" s="10">
        <f t="shared" ref="B147:G147" si="27">SUM(B149:B157)</f>
        <v>0</v>
      </c>
      <c r="C147" s="10">
        <f t="shared" si="27"/>
        <v>0</v>
      </c>
      <c r="D147" s="10">
        <f t="shared" si="27"/>
        <v>0</v>
      </c>
      <c r="E147" s="10">
        <f t="shared" si="27"/>
        <v>0</v>
      </c>
      <c r="F147" s="10">
        <f t="shared" si="27"/>
        <v>0</v>
      </c>
      <c r="G147" s="10">
        <f t="shared" si="27"/>
        <v>0</v>
      </c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</row>
    <row r="148" spans="1:20" x14ac:dyDescent="0.2">
      <c r="A148" s="7"/>
      <c r="B148" s="6"/>
      <c r="C148" s="6"/>
      <c r="D148" s="6"/>
      <c r="E148" s="6"/>
      <c r="F148" s="6"/>
      <c r="G148" s="6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</row>
    <row r="149" spans="1:20" x14ac:dyDescent="0.2">
      <c r="A149" s="7" t="s">
        <v>32</v>
      </c>
      <c r="B149" s="6">
        <v>0</v>
      </c>
      <c r="C149" s="6">
        <v>0</v>
      </c>
      <c r="D149" s="6">
        <f t="shared" ref="D149:D157" si="28">B149</f>
        <v>0</v>
      </c>
      <c r="E149" s="6">
        <v>0</v>
      </c>
      <c r="F149" s="6">
        <v>0</v>
      </c>
      <c r="G149" s="6">
        <f t="shared" ref="G149:G157" si="29">D149-E149</f>
        <v>0</v>
      </c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</row>
    <row r="150" spans="1:20" x14ac:dyDescent="0.2">
      <c r="A150" s="7" t="s">
        <v>31</v>
      </c>
      <c r="B150" s="6">
        <v>0</v>
      </c>
      <c r="C150" s="6">
        <v>0</v>
      </c>
      <c r="D150" s="6">
        <f t="shared" si="28"/>
        <v>0</v>
      </c>
      <c r="E150" s="6">
        <v>0</v>
      </c>
      <c r="F150" s="6">
        <v>0</v>
      </c>
      <c r="G150" s="6">
        <f t="shared" si="29"/>
        <v>0</v>
      </c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</row>
    <row r="151" spans="1:20" x14ac:dyDescent="0.2">
      <c r="A151" s="7" t="s">
        <v>30</v>
      </c>
      <c r="B151" s="6">
        <v>0</v>
      </c>
      <c r="C151" s="6">
        <v>0</v>
      </c>
      <c r="D151" s="6">
        <f t="shared" si="28"/>
        <v>0</v>
      </c>
      <c r="E151" s="6">
        <v>0</v>
      </c>
      <c r="F151" s="6">
        <v>0</v>
      </c>
      <c r="G151" s="6">
        <f t="shared" si="29"/>
        <v>0</v>
      </c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</row>
    <row r="152" spans="1:20" x14ac:dyDescent="0.2">
      <c r="A152" s="7" t="s">
        <v>29</v>
      </c>
      <c r="B152" s="6">
        <v>0</v>
      </c>
      <c r="C152" s="6">
        <v>0</v>
      </c>
      <c r="D152" s="6">
        <f t="shared" si="28"/>
        <v>0</v>
      </c>
      <c r="E152" s="6">
        <v>0</v>
      </c>
      <c r="F152" s="6">
        <v>0</v>
      </c>
      <c r="G152" s="6">
        <f t="shared" si="29"/>
        <v>0</v>
      </c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</row>
    <row r="153" spans="1:20" x14ac:dyDescent="0.2">
      <c r="A153" s="7" t="s">
        <v>28</v>
      </c>
      <c r="B153" s="6">
        <v>0</v>
      </c>
      <c r="C153" s="6">
        <v>0</v>
      </c>
      <c r="D153" s="6">
        <f t="shared" si="28"/>
        <v>0</v>
      </c>
      <c r="E153" s="6">
        <v>0</v>
      </c>
      <c r="F153" s="6">
        <v>0</v>
      </c>
      <c r="G153" s="6">
        <f t="shared" si="29"/>
        <v>0</v>
      </c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</row>
    <row r="154" spans="1:20" x14ac:dyDescent="0.2">
      <c r="A154" s="7" t="s">
        <v>27</v>
      </c>
      <c r="B154" s="6">
        <v>0</v>
      </c>
      <c r="C154" s="6">
        <v>0</v>
      </c>
      <c r="D154" s="6">
        <f t="shared" si="28"/>
        <v>0</v>
      </c>
      <c r="E154" s="6">
        <v>0</v>
      </c>
      <c r="F154" s="6">
        <v>0</v>
      </c>
      <c r="G154" s="6">
        <f t="shared" si="29"/>
        <v>0</v>
      </c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</row>
    <row r="155" spans="1:20" x14ac:dyDescent="0.2">
      <c r="A155" s="7" t="s">
        <v>26</v>
      </c>
      <c r="B155" s="6">
        <v>0</v>
      </c>
      <c r="C155" s="6">
        <v>0</v>
      </c>
      <c r="D155" s="6">
        <f t="shared" si="28"/>
        <v>0</v>
      </c>
      <c r="E155" s="6">
        <v>0</v>
      </c>
      <c r="F155" s="6">
        <v>0</v>
      </c>
      <c r="G155" s="6">
        <f t="shared" si="29"/>
        <v>0</v>
      </c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</row>
    <row r="156" spans="1:20" x14ac:dyDescent="0.2">
      <c r="A156" s="7" t="s">
        <v>25</v>
      </c>
      <c r="B156" s="6">
        <v>0</v>
      </c>
      <c r="C156" s="6">
        <v>0</v>
      </c>
      <c r="D156" s="6">
        <f t="shared" si="28"/>
        <v>0</v>
      </c>
      <c r="E156" s="6">
        <v>0</v>
      </c>
      <c r="F156" s="6">
        <v>0</v>
      </c>
      <c r="G156" s="6">
        <f t="shared" si="29"/>
        <v>0</v>
      </c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</row>
    <row r="157" spans="1:20" x14ac:dyDescent="0.2">
      <c r="A157" s="7" t="s">
        <v>24</v>
      </c>
      <c r="B157" s="6">
        <v>0</v>
      </c>
      <c r="C157" s="6">
        <v>0</v>
      </c>
      <c r="D157" s="6">
        <f t="shared" si="28"/>
        <v>0</v>
      </c>
      <c r="E157" s="6">
        <v>0</v>
      </c>
      <c r="F157" s="6">
        <v>0</v>
      </c>
      <c r="G157" s="6">
        <f t="shared" si="29"/>
        <v>0</v>
      </c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</row>
    <row r="158" spans="1:20" x14ac:dyDescent="0.2">
      <c r="A158" s="7"/>
      <c r="B158" s="6"/>
      <c r="C158" s="6"/>
      <c r="D158" s="6"/>
      <c r="E158" s="6"/>
      <c r="F158" s="6"/>
      <c r="G158" s="6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</row>
    <row r="159" spans="1:20" s="8" customFormat="1" x14ac:dyDescent="0.2">
      <c r="A159" s="11" t="s">
        <v>23</v>
      </c>
      <c r="B159" s="10">
        <f>SUM(B161:B163)</f>
        <v>105834501.40000001</v>
      </c>
      <c r="C159" s="10">
        <v>0</v>
      </c>
      <c r="D159" s="10">
        <f>B159</f>
        <v>105834501.40000001</v>
      </c>
      <c r="E159" s="10">
        <f>SUM(E161:E163)</f>
        <v>2947090.48</v>
      </c>
      <c r="F159" s="10">
        <f>SUM(F161:F163)</f>
        <v>0</v>
      </c>
      <c r="G159" s="10">
        <f>G161</f>
        <v>102887410.92</v>
      </c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</row>
    <row r="160" spans="1:20" x14ac:dyDescent="0.2">
      <c r="A160" s="7"/>
      <c r="B160" s="6"/>
      <c r="C160" s="6"/>
      <c r="D160" s="6"/>
      <c r="E160" s="6"/>
      <c r="F160" s="6"/>
      <c r="G160" s="6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</row>
    <row r="161" spans="1:20" x14ac:dyDescent="0.2">
      <c r="A161" s="7" t="s">
        <v>22</v>
      </c>
      <c r="B161" s="6">
        <v>105834501.40000001</v>
      </c>
      <c r="C161" s="6">
        <v>0</v>
      </c>
      <c r="D161" s="6">
        <f>B161</f>
        <v>105834501.40000001</v>
      </c>
      <c r="E161" s="6">
        <v>2947090.48</v>
      </c>
      <c r="F161" s="6">
        <v>0</v>
      </c>
      <c r="G161" s="6">
        <f>D161-E161</f>
        <v>102887410.92</v>
      </c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</row>
    <row r="162" spans="1:20" x14ac:dyDescent="0.2">
      <c r="A162" s="7" t="s">
        <v>21</v>
      </c>
      <c r="B162" s="6">
        <v>0</v>
      </c>
      <c r="C162" s="6">
        <v>0</v>
      </c>
      <c r="D162" s="6">
        <v>0</v>
      </c>
      <c r="E162" s="6">
        <v>0</v>
      </c>
      <c r="F162" s="6">
        <v>0</v>
      </c>
      <c r="G162" s="6">
        <v>0</v>
      </c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</row>
    <row r="163" spans="1:20" x14ac:dyDescent="0.2">
      <c r="A163" s="7" t="s">
        <v>20</v>
      </c>
      <c r="B163" s="6">
        <v>0</v>
      </c>
      <c r="C163" s="6">
        <v>0</v>
      </c>
      <c r="D163" s="6">
        <v>0</v>
      </c>
      <c r="E163" s="6">
        <v>0</v>
      </c>
      <c r="F163" s="6">
        <v>0</v>
      </c>
      <c r="G163" s="6">
        <v>0</v>
      </c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</row>
    <row r="164" spans="1:20" x14ac:dyDescent="0.2">
      <c r="A164" s="7"/>
      <c r="B164" s="6"/>
      <c r="C164" s="6"/>
      <c r="D164" s="6"/>
      <c r="E164" s="6"/>
      <c r="F164" s="6"/>
      <c r="G164" s="6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</row>
    <row r="165" spans="1:20" s="8" customFormat="1" x14ac:dyDescent="0.2">
      <c r="A165" s="11" t="s">
        <v>19</v>
      </c>
      <c r="B165" s="10">
        <f t="shared" ref="B165:G165" si="30">SUM(B167:B184)</f>
        <v>0</v>
      </c>
      <c r="C165" s="10">
        <f t="shared" si="30"/>
        <v>0</v>
      </c>
      <c r="D165" s="10">
        <f t="shared" si="30"/>
        <v>0</v>
      </c>
      <c r="E165" s="10">
        <f t="shared" si="30"/>
        <v>0</v>
      </c>
      <c r="F165" s="10">
        <f t="shared" si="30"/>
        <v>0</v>
      </c>
      <c r="G165" s="10">
        <f t="shared" si="30"/>
        <v>0</v>
      </c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</row>
    <row r="166" spans="1:20" x14ac:dyDescent="0.2">
      <c r="A166" s="7"/>
      <c r="B166" s="6"/>
      <c r="C166" s="6"/>
      <c r="D166" s="6"/>
      <c r="E166" s="6"/>
      <c r="F166" s="6"/>
      <c r="G166" s="6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</row>
    <row r="167" spans="1:20" ht="25.5" x14ac:dyDescent="0.2">
      <c r="A167" s="7" t="s">
        <v>18</v>
      </c>
      <c r="B167" s="6">
        <v>0</v>
      </c>
      <c r="C167" s="6">
        <v>0</v>
      </c>
      <c r="D167" s="6">
        <v>0</v>
      </c>
      <c r="E167" s="6">
        <v>0</v>
      </c>
      <c r="F167" s="6">
        <v>0</v>
      </c>
      <c r="G167" s="6">
        <v>0</v>
      </c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</row>
    <row r="168" spans="1:20" x14ac:dyDescent="0.2">
      <c r="A168" s="7" t="s">
        <v>17</v>
      </c>
      <c r="B168" s="6">
        <v>0</v>
      </c>
      <c r="C168" s="6">
        <v>0</v>
      </c>
      <c r="D168" s="6">
        <v>0</v>
      </c>
      <c r="E168" s="6">
        <v>0</v>
      </c>
      <c r="F168" s="6">
        <v>0</v>
      </c>
      <c r="G168" s="6">
        <v>0</v>
      </c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</row>
    <row r="169" spans="1:20" x14ac:dyDescent="0.2">
      <c r="A169" s="7" t="s">
        <v>16</v>
      </c>
      <c r="B169" s="6">
        <v>0</v>
      </c>
      <c r="C169" s="6">
        <v>0</v>
      </c>
      <c r="D169" s="6">
        <v>0</v>
      </c>
      <c r="E169" s="6">
        <v>0</v>
      </c>
      <c r="F169" s="6">
        <v>0</v>
      </c>
      <c r="G169" s="6">
        <v>0</v>
      </c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</row>
    <row r="170" spans="1:20" x14ac:dyDescent="0.2">
      <c r="A170" s="7" t="s">
        <v>15</v>
      </c>
      <c r="B170" s="6">
        <v>0</v>
      </c>
      <c r="C170" s="6">
        <v>0</v>
      </c>
      <c r="D170" s="6">
        <v>0</v>
      </c>
      <c r="E170" s="6">
        <v>0</v>
      </c>
      <c r="F170" s="6">
        <v>0</v>
      </c>
      <c r="G170" s="6">
        <v>0</v>
      </c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</row>
    <row r="171" spans="1:20" ht="25.5" x14ac:dyDescent="0.2">
      <c r="A171" s="7" t="s">
        <v>14</v>
      </c>
      <c r="B171" s="6">
        <v>0</v>
      </c>
      <c r="C171" s="6">
        <v>0</v>
      </c>
      <c r="D171" s="6">
        <v>0</v>
      </c>
      <c r="E171" s="6">
        <v>0</v>
      </c>
      <c r="F171" s="6">
        <v>0</v>
      </c>
      <c r="G171" s="6">
        <v>0</v>
      </c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</row>
    <row r="172" spans="1:20" x14ac:dyDescent="0.2">
      <c r="A172" s="7" t="s">
        <v>13</v>
      </c>
      <c r="B172" s="6"/>
      <c r="C172" s="6"/>
      <c r="D172" s="6"/>
      <c r="E172" s="6"/>
      <c r="F172" s="6"/>
      <c r="G172" s="6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</row>
    <row r="173" spans="1:20" x14ac:dyDescent="0.2">
      <c r="A173" s="7" t="s">
        <v>12</v>
      </c>
      <c r="B173" s="6">
        <v>0</v>
      </c>
      <c r="C173" s="6">
        <v>0</v>
      </c>
      <c r="D173" s="6">
        <v>0</v>
      </c>
      <c r="E173" s="6">
        <v>0</v>
      </c>
      <c r="F173" s="6">
        <v>0</v>
      </c>
      <c r="G173" s="6">
        <v>0</v>
      </c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</row>
    <row r="174" spans="1:20" ht="25.5" x14ac:dyDescent="0.2">
      <c r="A174" s="7" t="s">
        <v>11</v>
      </c>
      <c r="B174" s="6">
        <v>0</v>
      </c>
      <c r="C174" s="6">
        <v>0</v>
      </c>
      <c r="D174" s="6">
        <v>0</v>
      </c>
      <c r="E174" s="6">
        <v>0</v>
      </c>
      <c r="F174" s="6">
        <v>0</v>
      </c>
      <c r="G174" s="6">
        <v>0</v>
      </c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</row>
    <row r="175" spans="1:20" x14ac:dyDescent="0.2">
      <c r="A175" s="7" t="s">
        <v>10</v>
      </c>
      <c r="B175" s="6">
        <v>0</v>
      </c>
      <c r="C175" s="6">
        <v>0</v>
      </c>
      <c r="D175" s="6">
        <v>0</v>
      </c>
      <c r="E175" s="6">
        <v>0</v>
      </c>
      <c r="F175" s="6">
        <v>0</v>
      </c>
      <c r="G175" s="6">
        <v>0</v>
      </c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</row>
    <row r="176" spans="1:20" x14ac:dyDescent="0.2">
      <c r="A176" s="7" t="s">
        <v>9</v>
      </c>
      <c r="B176" s="6">
        <v>0</v>
      </c>
      <c r="C176" s="6">
        <v>0</v>
      </c>
      <c r="D176" s="6">
        <v>0</v>
      </c>
      <c r="E176" s="6">
        <v>0</v>
      </c>
      <c r="F176" s="6">
        <v>0</v>
      </c>
      <c r="G176" s="6">
        <v>0</v>
      </c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</row>
    <row r="177" spans="1:20" x14ac:dyDescent="0.2">
      <c r="A177" s="7" t="s">
        <v>8</v>
      </c>
      <c r="B177" s="6">
        <v>0</v>
      </c>
      <c r="C177" s="6">
        <v>0</v>
      </c>
      <c r="D177" s="6">
        <v>0</v>
      </c>
      <c r="E177" s="6">
        <v>0</v>
      </c>
      <c r="F177" s="6">
        <v>0</v>
      </c>
      <c r="G177" s="6">
        <v>0</v>
      </c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</row>
    <row r="178" spans="1:20" x14ac:dyDescent="0.2">
      <c r="A178" s="7" t="s">
        <v>7</v>
      </c>
      <c r="B178" s="6">
        <v>0</v>
      </c>
      <c r="C178" s="6">
        <v>0</v>
      </c>
      <c r="D178" s="6">
        <v>0</v>
      </c>
      <c r="E178" s="6">
        <v>0</v>
      </c>
      <c r="F178" s="6">
        <v>0</v>
      </c>
      <c r="G178" s="6">
        <v>0</v>
      </c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</row>
    <row r="179" spans="1:20" x14ac:dyDescent="0.2">
      <c r="A179" s="7" t="s">
        <v>6</v>
      </c>
      <c r="B179" s="6">
        <v>0</v>
      </c>
      <c r="C179" s="6">
        <v>0</v>
      </c>
      <c r="D179" s="6">
        <v>0</v>
      </c>
      <c r="E179" s="6">
        <v>0</v>
      </c>
      <c r="F179" s="6">
        <v>0</v>
      </c>
      <c r="G179" s="6">
        <v>0</v>
      </c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</row>
    <row r="180" spans="1:20" x14ac:dyDescent="0.2">
      <c r="A180" s="7" t="s">
        <v>5</v>
      </c>
      <c r="B180" s="6">
        <v>0</v>
      </c>
      <c r="C180" s="6">
        <v>0</v>
      </c>
      <c r="D180" s="6">
        <v>0</v>
      </c>
      <c r="E180" s="6">
        <v>0</v>
      </c>
      <c r="F180" s="6">
        <v>0</v>
      </c>
      <c r="G180" s="6">
        <v>0</v>
      </c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</row>
    <row r="181" spans="1:20" x14ac:dyDescent="0.2">
      <c r="A181" s="7" t="s">
        <v>4</v>
      </c>
      <c r="B181" s="6">
        <v>0</v>
      </c>
      <c r="C181" s="6">
        <v>0</v>
      </c>
      <c r="D181" s="6">
        <v>0</v>
      </c>
      <c r="E181" s="6">
        <v>0</v>
      </c>
      <c r="F181" s="6">
        <v>0</v>
      </c>
      <c r="G181" s="6">
        <v>0</v>
      </c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</row>
    <row r="182" spans="1:20" x14ac:dyDescent="0.2">
      <c r="A182" s="7" t="s">
        <v>3</v>
      </c>
      <c r="B182" s="6">
        <v>0</v>
      </c>
      <c r="C182" s="6">
        <v>0</v>
      </c>
      <c r="D182" s="6">
        <v>0</v>
      </c>
      <c r="E182" s="6">
        <v>0</v>
      </c>
      <c r="F182" s="6">
        <v>0</v>
      </c>
      <c r="G182" s="6">
        <v>0</v>
      </c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</row>
    <row r="183" spans="1:20" x14ac:dyDescent="0.2">
      <c r="A183" s="7" t="s">
        <v>2</v>
      </c>
      <c r="B183" s="6">
        <v>0</v>
      </c>
      <c r="C183" s="6">
        <v>0</v>
      </c>
      <c r="D183" s="6">
        <v>0</v>
      </c>
      <c r="E183" s="6">
        <v>0</v>
      </c>
      <c r="F183" s="6">
        <v>0</v>
      </c>
      <c r="G183" s="6">
        <v>0</v>
      </c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</row>
    <row r="184" spans="1:20" ht="25.5" x14ac:dyDescent="0.2">
      <c r="A184" s="7" t="s">
        <v>1</v>
      </c>
      <c r="B184" s="6">
        <v>0</v>
      </c>
      <c r="C184" s="6">
        <v>0</v>
      </c>
      <c r="D184" s="6">
        <v>0</v>
      </c>
      <c r="E184" s="6">
        <v>0</v>
      </c>
      <c r="F184" s="6">
        <v>0</v>
      </c>
      <c r="G184" s="6">
        <v>0</v>
      </c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</row>
    <row r="185" spans="1:20" x14ac:dyDescent="0.2">
      <c r="A185" s="7"/>
      <c r="B185" s="6"/>
      <c r="C185" s="6"/>
      <c r="D185" s="6"/>
      <c r="E185" s="6"/>
      <c r="F185" s="6"/>
      <c r="G185" s="6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</row>
    <row r="186" spans="1:20" ht="13.5" thickBot="1" x14ac:dyDescent="0.25">
      <c r="A186" s="5" t="s">
        <v>0</v>
      </c>
      <c r="B186" s="4">
        <f t="shared" ref="B186:G186" si="31">B9+B99</f>
        <v>2373843092.4900002</v>
      </c>
      <c r="C186" s="4">
        <f t="shared" si="31"/>
        <v>0</v>
      </c>
      <c r="D186" s="4">
        <f t="shared" si="31"/>
        <v>2373843092.4900002</v>
      </c>
      <c r="E186" s="4">
        <f>E9+E99</f>
        <v>514286864.49000001</v>
      </c>
      <c r="F186" s="4">
        <f>F9+F99</f>
        <v>468479988.10999995</v>
      </c>
      <c r="G186" s="4">
        <f t="shared" si="31"/>
        <v>1859556228</v>
      </c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</row>
    <row r="187" spans="1:20" x14ac:dyDescent="0.2">
      <c r="B187" s="3"/>
      <c r="C187" s="3"/>
      <c r="D187" s="3"/>
      <c r="E187" s="3"/>
      <c r="F187" s="3"/>
      <c r="G187" s="3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</row>
  </sheetData>
  <mergeCells count="4">
    <mergeCell ref="A1:G1"/>
    <mergeCell ref="A2:G2"/>
    <mergeCell ref="A3:G3"/>
    <mergeCell ref="A4:G4"/>
  </mergeCells>
  <pageMargins left="0.70866141732283472" right="0.70866141732283472" top="0.74803149606299213" bottom="0.74803149606299213" header="0.31496062992125984" footer="0.31496062992125984"/>
  <pageSetup scale="60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LDF Pub</vt:lpstr>
      <vt:lpstr>'LDF Pub'!Títulos_a_imprimir</vt:lpstr>
    </vt:vector>
  </TitlesOfParts>
  <Company>H. Ayuntamiento de Durango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Aguilar Mendoza</dc:creator>
  <cp:lastModifiedBy>Diana Aguilar Mendoza</cp:lastModifiedBy>
  <cp:lastPrinted>2021-04-13T17:52:36Z</cp:lastPrinted>
  <dcterms:created xsi:type="dcterms:W3CDTF">2020-07-20T17:37:11Z</dcterms:created>
  <dcterms:modified xsi:type="dcterms:W3CDTF">2021-04-13T20:00:38Z</dcterms:modified>
</cp:coreProperties>
</file>