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/>
  </bookViews>
  <sheets>
    <sheet name="marzo" sheetId="1" r:id="rId1"/>
  </sheets>
  <definedNames>
    <definedName name="_xlnm.Print_Area" localSheetId="0">marzo!$A$1:$H$93</definedName>
  </definedNames>
  <calcPr calcId="145621"/>
</workbook>
</file>

<file path=xl/calcChain.xml><?xml version="1.0" encoding="utf-8"?>
<calcChain xmlns="http://schemas.openxmlformats.org/spreadsheetml/2006/main">
  <c r="H91" i="1" l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G84" i="1"/>
  <c r="F84" i="1"/>
  <c r="E84" i="1"/>
  <c r="C84" i="1"/>
  <c r="D84" i="1" s="1"/>
  <c r="D82" i="1"/>
  <c r="D81" i="1"/>
  <c r="D80" i="1"/>
  <c r="E79" i="1"/>
  <c r="D79" i="1" s="1"/>
  <c r="C79" i="1"/>
  <c r="D77" i="1"/>
  <c r="D76" i="1"/>
  <c r="D75" i="1"/>
  <c r="D74" i="1"/>
  <c r="D73" i="1"/>
  <c r="D72" i="1"/>
  <c r="D71" i="1"/>
  <c r="E70" i="1"/>
  <c r="C70" i="1"/>
  <c r="D70" i="1" s="1"/>
  <c r="H68" i="1"/>
  <c r="D68" i="1"/>
  <c r="H67" i="1"/>
  <c r="D67" i="1"/>
  <c r="H66" i="1"/>
  <c r="D66" i="1"/>
  <c r="E65" i="1"/>
  <c r="D65" i="1" s="1"/>
  <c r="C65" i="1"/>
  <c r="H63" i="1"/>
  <c r="D63" i="1"/>
  <c r="H62" i="1"/>
  <c r="D62" i="1"/>
  <c r="H61" i="1"/>
  <c r="D61" i="1"/>
  <c r="H60" i="1"/>
  <c r="D60" i="1"/>
  <c r="H59" i="1"/>
  <c r="D59" i="1"/>
  <c r="H58" i="1"/>
  <c r="D58" i="1"/>
  <c r="H57" i="1"/>
  <c r="D57" i="1"/>
  <c r="H56" i="1"/>
  <c r="D56" i="1"/>
  <c r="H55" i="1"/>
  <c r="D55" i="1"/>
  <c r="G54" i="1"/>
  <c r="F54" i="1"/>
  <c r="E54" i="1"/>
  <c r="H54" i="1" s="1"/>
  <c r="C54" i="1"/>
  <c r="H52" i="1"/>
  <c r="D52" i="1"/>
  <c r="H51" i="1"/>
  <c r="D51" i="1"/>
  <c r="H50" i="1"/>
  <c r="D50" i="1"/>
  <c r="H49" i="1"/>
  <c r="D49" i="1"/>
  <c r="H48" i="1"/>
  <c r="D48" i="1"/>
  <c r="H47" i="1"/>
  <c r="D47" i="1"/>
  <c r="H46" i="1"/>
  <c r="D46" i="1"/>
  <c r="H45" i="1"/>
  <c r="D45" i="1"/>
  <c r="D44" i="1"/>
  <c r="H43" i="1"/>
  <c r="G43" i="1"/>
  <c r="F43" i="1"/>
  <c r="E43" i="1"/>
  <c r="D43" i="1"/>
  <c r="C43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G32" i="1"/>
  <c r="F32" i="1"/>
  <c r="E32" i="1"/>
  <c r="D32" i="1"/>
  <c r="C32" i="1"/>
  <c r="H30" i="1"/>
  <c r="D30" i="1"/>
  <c r="H29" i="1"/>
  <c r="D29" i="1"/>
  <c r="H28" i="1"/>
  <c r="D28" i="1"/>
  <c r="H27" i="1"/>
  <c r="D27" i="1"/>
  <c r="H26" i="1"/>
  <c r="D26" i="1"/>
  <c r="H25" i="1"/>
  <c r="D25" i="1"/>
  <c r="D24" i="1"/>
  <c r="H23" i="1"/>
  <c r="D23" i="1"/>
  <c r="H22" i="1"/>
  <c r="D22" i="1"/>
  <c r="H21" i="1"/>
  <c r="G21" i="1"/>
  <c r="F21" i="1"/>
  <c r="E21" i="1"/>
  <c r="C21" i="1"/>
  <c r="D21" i="1" s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G12" i="1"/>
  <c r="G93" i="1" s="1"/>
  <c r="F12" i="1"/>
  <c r="F93" i="1" s="1"/>
  <c r="F95" i="1" s="1"/>
  <c r="E12" i="1"/>
  <c r="E93" i="1" s="1"/>
  <c r="C12" i="1"/>
  <c r="D12" i="1" s="1"/>
  <c r="H93" i="1" l="1"/>
  <c r="C93" i="1"/>
  <c r="D97" i="1" s="1"/>
  <c r="H65" i="1"/>
  <c r="D54" i="1"/>
  <c r="D93" i="1" s="1"/>
</calcChain>
</file>

<file path=xl/sharedStrings.xml><?xml version="1.0" encoding="utf-8"?>
<sst xmlns="http://schemas.openxmlformats.org/spreadsheetml/2006/main" count="119" uniqueCount="92">
  <si>
    <t>MUNICIPIO DE DURANGO</t>
  </si>
  <si>
    <t>Municipio de Durango Estado Analítico del Ejercicio del Presupuesto de Egresos COG (Capítulo y Concepto)</t>
  </si>
  <si>
    <t>MAR-19</t>
  </si>
  <si>
    <t>MXN</t>
  </si>
  <si>
    <t xml:space="preserve">     Aprobado</t>
  </si>
  <si>
    <t xml:space="preserve">  Ampliaciones/</t>
  </si>
  <si>
    <t xml:space="preserve">    Modificado</t>
  </si>
  <si>
    <t xml:space="preserve">   Devengado</t>
  </si>
  <si>
    <t xml:space="preserve">      Pagado</t>
  </si>
  <si>
    <t xml:space="preserve">   Subejercicio</t>
  </si>
  <si>
    <t/>
  </si>
  <si>
    <t xml:space="preserve"> Reducciones</t>
  </si>
  <si>
    <t>Concepto</t>
  </si>
  <si>
    <t xml:space="preserve">        1</t>
  </si>
  <si>
    <t xml:space="preserve">       2</t>
  </si>
  <si>
    <t xml:space="preserve">    3 = (1+2)</t>
  </si>
  <si>
    <t xml:space="preserve">      4</t>
  </si>
  <si>
    <t xml:space="preserve">        5</t>
  </si>
  <si>
    <t xml:space="preserve">   6 = (3-4)</t>
  </si>
  <si>
    <t xml:space="preserve"> Servicios Personales</t>
  </si>
  <si>
    <t xml:space="preserve">     Remuneraciones al Personal de Caracter Permanente</t>
  </si>
  <si>
    <t xml:space="preserve">     Remuneraciones al Personal de Caracter Transitorio</t>
  </si>
  <si>
    <t xml:space="preserve">     Remuneraciones Adicionales y Especiales</t>
  </si>
  <si>
    <t xml:space="preserve">     Seguridad Social</t>
  </si>
  <si>
    <t xml:space="preserve">     Otras Prestaciones Sociales y Económicas</t>
  </si>
  <si>
    <t xml:space="preserve">     Previsiones</t>
  </si>
  <si>
    <t xml:space="preserve">     Pago de Estimulos a Servidores Públicos</t>
  </si>
  <si>
    <t xml:space="preserve"> Materiales y Suministros</t>
  </si>
  <si>
    <t xml:space="preserve">     Materiales de Administración, Emisión de Documentos y Artículos Oficiales</t>
  </si>
  <si>
    <t xml:space="preserve">     Alimentos y Utensilios</t>
  </si>
  <si>
    <t xml:space="preserve">     Materias Primas y Materiales de Producción y Comercialización</t>
  </si>
  <si>
    <t xml:space="preserve">     Materiales y Artículos de Construcción y de Reparación</t>
  </si>
  <si>
    <t xml:space="preserve">     Productos Quimicos, Farmacéuticos y de Laboratorio</t>
  </si>
  <si>
    <t xml:space="preserve">     Combustibles, Lubricantes y Aditivos</t>
  </si>
  <si>
    <t xml:space="preserve">     Vestuario, Blancos, Prendas de Protección y Artículos Deportivos</t>
  </si>
  <si>
    <t xml:space="preserve">     Materiales y Suministros para Seguridad</t>
  </si>
  <si>
    <t xml:space="preserve">     Herramientas, Refacciones y Accesorios Menores</t>
  </si>
  <si>
    <t xml:space="preserve"> Servicios Generales</t>
  </si>
  <si>
    <t xml:space="preserve">     Servicios Básicos</t>
  </si>
  <si>
    <t xml:space="preserve">     Servicios de Arrendamiento</t>
  </si>
  <si>
    <t xml:space="preserve">     Servicios Profesionales, Científicos, Técnicos y Otros Servicios</t>
  </si>
  <si>
    <t xml:space="preserve">     Servicios Financieros, Bancarios y Comerciales</t>
  </si>
  <si>
    <t xml:space="preserve">     Servicios de Instalación, Reparación, Mantenimiento y Conservación</t>
  </si>
  <si>
    <t xml:space="preserve">     Servicios de Comunicación Social y Publicidad</t>
  </si>
  <si>
    <t xml:space="preserve">     Servicio de Traslado y Viáticos</t>
  </si>
  <si>
    <t xml:space="preserve">     Servicios Oficiales</t>
  </si>
  <si>
    <t xml:space="preserve">     Otros servicios Generales</t>
  </si>
  <si>
    <t xml:space="preserve"> 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</si>
  <si>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</si>
  <si>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</si>
  <si>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</si>
  <si>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</si>
  <si>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</si>
  <si>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Otros Análogos</t>
  </si>
  <si>
    <t xml:space="preserve">     Transferencias a la Seguridad Social</t>
  </si>
  <si>
    <t xml:space="preserve">     Donativos</t>
  </si>
  <si>
    <t xml:space="preserve">     Transferencias al Exterior</t>
  </si>
  <si>
    <t xml:space="preserve"> 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</si>
  <si>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</si>
  <si>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</si>
  <si>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</si>
  <si>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</si>
  <si>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</si>
  <si>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</si>
  <si>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</si>
  <si>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</t>
  </si>
  <si>
    <t xml:space="preserve">     Activos Intangibles</t>
  </si>
  <si>
    <t xml:space="preserve"> Inversión Pública</t>
  </si>
  <si>
    <t xml:space="preserve">     Obra Pública en Bienes de Dominio Público</t>
  </si>
  <si>
    <t xml:space="preserve">     Obra Pública en Bienes Propios</t>
  </si>
  <si>
    <t xml:space="preserve">     Proyectos Productivos y Acciones de Fomento</t>
  </si>
  <si>
    <t xml:space="preserve"> Inversiones Financieras y Otras Provisiones</t>
  </si>
  <si>
    <t xml:space="preserve">     Inversiones para el Fomento de Actividades Productivas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</si>
  <si>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</si>
  <si>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</si>
  <si>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</si>
  <si>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Inversiones en Fideicomisos, Mandatos y Otros Análogos</t>
  </si>
  <si>
    <t xml:space="preserve">     Otras Inversiones Financieras</t>
  </si>
  <si>
    <t xml:space="preserve">     Provisiones para contingencias y Otras Erogaciones Especiales</t>
  </si>
  <si>
    <t xml:space="preserve"> Participaciones y Aportaciones</t>
  </si>
  <si>
    <t xml:space="preserve">     Participaciones</t>
  </si>
  <si>
    <t xml:space="preserve">     Aportaciones</t>
  </si>
  <si>
    <t xml:space="preserve">     Convenios</t>
  </si>
  <si>
    <t xml:space="preserve"> Deuda Pública</t>
  </si>
  <si>
    <t xml:space="preserve">     Amortizaciones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</si>
  <si>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</si>
  <si>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</si>
  <si>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</si>
  <si>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</si>
  <si>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</si>
  <si>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 xml:space="preserve">     Adeudos de Ejercicios Fiscales Anteriores (Adefas)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</si>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</sst>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\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9"/>
      <color indexed="2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165" fontId="0" fillId="0" borderId="0" xfId="0" applyNumberFormat="1"/>
    <xf numFmtId="164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0" borderId="7" xfId="0" applyNumberFormat="1" applyFont="1" applyBorder="1"/>
    <xf numFmtId="49" fontId="6" fillId="0" borderId="7" xfId="0" applyNumberFormat="1" applyFont="1" applyFill="1" applyBorder="1"/>
    <xf numFmtId="164" fontId="6" fillId="0" borderId="7" xfId="0" applyNumberFormat="1" applyFont="1" applyFill="1" applyBorder="1" applyAlignment="1">
      <alignment horizontal="right"/>
    </xf>
    <xf numFmtId="49" fontId="7" fillId="0" borderId="7" xfId="0" applyNumberFormat="1" applyFont="1" applyFill="1" applyBorder="1"/>
    <xf numFmtId="164" fontId="7" fillId="0" borderId="7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49" fontId="7" fillId="0" borderId="7" xfId="0" applyNumberFormat="1" applyFont="1" applyBorder="1"/>
    <xf numFmtId="49" fontId="6" fillId="0" borderId="8" xfId="0" applyNumberFormat="1" applyFont="1" applyBorder="1"/>
    <xf numFmtId="164" fontId="6" fillId="0" borderId="8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Fill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47625</xdr:rowOff>
    </xdr:from>
    <xdr:to>
      <xdr:col>1</xdr:col>
      <xdr:colOff>1238250</xdr:colOff>
      <xdr:row>4</xdr:row>
      <xdr:rowOff>180975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104775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533400</xdr:colOff>
      <xdr:row>1</xdr:row>
      <xdr:rowOff>38100</xdr:rowOff>
    </xdr:from>
    <xdr:to>
      <xdr:col>7</xdr:col>
      <xdr:colOff>1289050</xdr:colOff>
      <xdr:row>4</xdr:row>
      <xdr:rowOff>144145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228600"/>
          <a:ext cx="2070100" cy="734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P97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3.42578125" customWidth="1"/>
    <col min="2" max="2" width="73.42578125" bestFit="1" customWidth="1"/>
    <col min="3" max="8" width="19.7109375" bestFit="1" customWidth="1"/>
    <col min="9" max="10" width="15.28515625" bestFit="1" customWidth="1"/>
    <col min="258" max="258" width="73.42578125" bestFit="1" customWidth="1"/>
    <col min="259" max="264" width="19.7109375" bestFit="1" customWidth="1"/>
    <col min="514" max="514" width="73.42578125" bestFit="1" customWidth="1"/>
    <col min="515" max="520" width="19.7109375" bestFit="1" customWidth="1"/>
    <col min="770" max="770" width="73.42578125" bestFit="1" customWidth="1"/>
    <col min="771" max="776" width="19.7109375" bestFit="1" customWidth="1"/>
    <col min="1026" max="1026" width="73.42578125" bestFit="1" customWidth="1"/>
    <col min="1027" max="1032" width="19.7109375" bestFit="1" customWidth="1"/>
    <col min="1282" max="1282" width="73.42578125" bestFit="1" customWidth="1"/>
    <col min="1283" max="1288" width="19.7109375" bestFit="1" customWidth="1"/>
    <col min="1538" max="1538" width="73.42578125" bestFit="1" customWidth="1"/>
    <col min="1539" max="1544" width="19.7109375" bestFit="1" customWidth="1"/>
    <col min="1794" max="1794" width="73.42578125" bestFit="1" customWidth="1"/>
    <col min="1795" max="1800" width="19.7109375" bestFit="1" customWidth="1"/>
    <col min="2050" max="2050" width="73.42578125" bestFit="1" customWidth="1"/>
    <col min="2051" max="2056" width="19.7109375" bestFit="1" customWidth="1"/>
    <col min="2306" max="2306" width="73.42578125" bestFit="1" customWidth="1"/>
    <col min="2307" max="2312" width="19.7109375" bestFit="1" customWidth="1"/>
    <col min="2562" max="2562" width="73.42578125" bestFit="1" customWidth="1"/>
    <col min="2563" max="2568" width="19.7109375" bestFit="1" customWidth="1"/>
    <col min="2818" max="2818" width="73.42578125" bestFit="1" customWidth="1"/>
    <col min="2819" max="2824" width="19.7109375" bestFit="1" customWidth="1"/>
    <col min="3074" max="3074" width="73.42578125" bestFit="1" customWidth="1"/>
    <col min="3075" max="3080" width="19.7109375" bestFit="1" customWidth="1"/>
    <col min="3330" max="3330" width="73.42578125" bestFit="1" customWidth="1"/>
    <col min="3331" max="3336" width="19.7109375" bestFit="1" customWidth="1"/>
    <col min="3586" max="3586" width="73.42578125" bestFit="1" customWidth="1"/>
    <col min="3587" max="3592" width="19.7109375" bestFit="1" customWidth="1"/>
    <col min="3842" max="3842" width="73.42578125" bestFit="1" customWidth="1"/>
    <col min="3843" max="3848" width="19.7109375" bestFit="1" customWidth="1"/>
    <col min="4098" max="4098" width="73.42578125" bestFit="1" customWidth="1"/>
    <col min="4099" max="4104" width="19.7109375" bestFit="1" customWidth="1"/>
    <col min="4354" max="4354" width="73.42578125" bestFit="1" customWidth="1"/>
    <col min="4355" max="4360" width="19.7109375" bestFit="1" customWidth="1"/>
    <col min="4610" max="4610" width="73.42578125" bestFit="1" customWidth="1"/>
    <col min="4611" max="4616" width="19.7109375" bestFit="1" customWidth="1"/>
    <col min="4866" max="4866" width="73.42578125" bestFit="1" customWidth="1"/>
    <col min="4867" max="4872" width="19.7109375" bestFit="1" customWidth="1"/>
    <col min="5122" max="5122" width="73.42578125" bestFit="1" customWidth="1"/>
    <col min="5123" max="5128" width="19.7109375" bestFit="1" customWidth="1"/>
    <col min="5378" max="5378" width="73.42578125" bestFit="1" customWidth="1"/>
    <col min="5379" max="5384" width="19.7109375" bestFit="1" customWidth="1"/>
    <col min="5634" max="5634" width="73.42578125" bestFit="1" customWidth="1"/>
    <col min="5635" max="5640" width="19.7109375" bestFit="1" customWidth="1"/>
    <col min="5890" max="5890" width="73.42578125" bestFit="1" customWidth="1"/>
    <col min="5891" max="5896" width="19.7109375" bestFit="1" customWidth="1"/>
    <col min="6146" max="6146" width="73.42578125" bestFit="1" customWidth="1"/>
    <col min="6147" max="6152" width="19.7109375" bestFit="1" customWidth="1"/>
    <col min="6402" max="6402" width="73.42578125" bestFit="1" customWidth="1"/>
    <col min="6403" max="6408" width="19.7109375" bestFit="1" customWidth="1"/>
    <col min="6658" max="6658" width="73.42578125" bestFit="1" customWidth="1"/>
    <col min="6659" max="6664" width="19.7109375" bestFit="1" customWidth="1"/>
    <col min="6914" max="6914" width="73.42578125" bestFit="1" customWidth="1"/>
    <col min="6915" max="6920" width="19.7109375" bestFit="1" customWidth="1"/>
    <col min="7170" max="7170" width="73.42578125" bestFit="1" customWidth="1"/>
    <col min="7171" max="7176" width="19.7109375" bestFit="1" customWidth="1"/>
    <col min="7426" max="7426" width="73.42578125" bestFit="1" customWidth="1"/>
    <col min="7427" max="7432" width="19.7109375" bestFit="1" customWidth="1"/>
    <col min="7682" max="7682" width="73.42578125" bestFit="1" customWidth="1"/>
    <col min="7683" max="7688" width="19.7109375" bestFit="1" customWidth="1"/>
    <col min="7938" max="7938" width="73.42578125" bestFit="1" customWidth="1"/>
    <col min="7939" max="7944" width="19.7109375" bestFit="1" customWidth="1"/>
    <col min="8194" max="8194" width="73.42578125" bestFit="1" customWidth="1"/>
    <col min="8195" max="8200" width="19.7109375" bestFit="1" customWidth="1"/>
    <col min="8450" max="8450" width="73.42578125" bestFit="1" customWidth="1"/>
    <col min="8451" max="8456" width="19.7109375" bestFit="1" customWidth="1"/>
    <col min="8706" max="8706" width="73.42578125" bestFit="1" customWidth="1"/>
    <col min="8707" max="8712" width="19.7109375" bestFit="1" customWidth="1"/>
    <col min="8962" max="8962" width="73.42578125" bestFit="1" customWidth="1"/>
    <col min="8963" max="8968" width="19.7109375" bestFit="1" customWidth="1"/>
    <col min="9218" max="9218" width="73.42578125" bestFit="1" customWidth="1"/>
    <col min="9219" max="9224" width="19.7109375" bestFit="1" customWidth="1"/>
    <col min="9474" max="9474" width="73.42578125" bestFit="1" customWidth="1"/>
    <col min="9475" max="9480" width="19.7109375" bestFit="1" customWidth="1"/>
    <col min="9730" max="9730" width="73.42578125" bestFit="1" customWidth="1"/>
    <col min="9731" max="9736" width="19.7109375" bestFit="1" customWidth="1"/>
    <col min="9986" max="9986" width="73.42578125" bestFit="1" customWidth="1"/>
    <col min="9987" max="9992" width="19.7109375" bestFit="1" customWidth="1"/>
    <col min="10242" max="10242" width="73.42578125" bestFit="1" customWidth="1"/>
    <col min="10243" max="10248" width="19.7109375" bestFit="1" customWidth="1"/>
    <col min="10498" max="10498" width="73.42578125" bestFit="1" customWidth="1"/>
    <col min="10499" max="10504" width="19.7109375" bestFit="1" customWidth="1"/>
    <col min="10754" max="10754" width="73.42578125" bestFit="1" customWidth="1"/>
    <col min="10755" max="10760" width="19.7109375" bestFit="1" customWidth="1"/>
    <col min="11010" max="11010" width="73.42578125" bestFit="1" customWidth="1"/>
    <col min="11011" max="11016" width="19.7109375" bestFit="1" customWidth="1"/>
    <col min="11266" max="11266" width="73.42578125" bestFit="1" customWidth="1"/>
    <col min="11267" max="11272" width="19.7109375" bestFit="1" customWidth="1"/>
    <col min="11522" max="11522" width="73.42578125" bestFit="1" customWidth="1"/>
    <col min="11523" max="11528" width="19.7109375" bestFit="1" customWidth="1"/>
    <col min="11778" max="11778" width="73.42578125" bestFit="1" customWidth="1"/>
    <col min="11779" max="11784" width="19.7109375" bestFit="1" customWidth="1"/>
    <col min="12034" max="12034" width="73.42578125" bestFit="1" customWidth="1"/>
    <col min="12035" max="12040" width="19.7109375" bestFit="1" customWidth="1"/>
    <col min="12290" max="12290" width="73.42578125" bestFit="1" customWidth="1"/>
    <col min="12291" max="12296" width="19.7109375" bestFit="1" customWidth="1"/>
    <col min="12546" max="12546" width="73.42578125" bestFit="1" customWidth="1"/>
    <col min="12547" max="12552" width="19.7109375" bestFit="1" customWidth="1"/>
    <col min="12802" max="12802" width="73.42578125" bestFit="1" customWidth="1"/>
    <col min="12803" max="12808" width="19.7109375" bestFit="1" customWidth="1"/>
    <col min="13058" max="13058" width="73.42578125" bestFit="1" customWidth="1"/>
    <col min="13059" max="13064" width="19.7109375" bestFit="1" customWidth="1"/>
    <col min="13314" max="13314" width="73.42578125" bestFit="1" customWidth="1"/>
    <col min="13315" max="13320" width="19.7109375" bestFit="1" customWidth="1"/>
    <col min="13570" max="13570" width="73.42578125" bestFit="1" customWidth="1"/>
    <col min="13571" max="13576" width="19.7109375" bestFit="1" customWidth="1"/>
    <col min="13826" max="13826" width="73.42578125" bestFit="1" customWidth="1"/>
    <col min="13827" max="13832" width="19.7109375" bestFit="1" customWidth="1"/>
    <col min="14082" max="14082" width="73.42578125" bestFit="1" customWidth="1"/>
    <col min="14083" max="14088" width="19.7109375" bestFit="1" customWidth="1"/>
    <col min="14338" max="14338" width="73.42578125" bestFit="1" customWidth="1"/>
    <col min="14339" max="14344" width="19.7109375" bestFit="1" customWidth="1"/>
    <col min="14594" max="14594" width="73.42578125" bestFit="1" customWidth="1"/>
    <col min="14595" max="14600" width="19.7109375" bestFit="1" customWidth="1"/>
    <col min="14850" max="14850" width="73.42578125" bestFit="1" customWidth="1"/>
    <col min="14851" max="14856" width="19.7109375" bestFit="1" customWidth="1"/>
    <col min="15106" max="15106" width="73.42578125" bestFit="1" customWidth="1"/>
    <col min="15107" max="15112" width="19.7109375" bestFit="1" customWidth="1"/>
    <col min="15362" max="15362" width="73.42578125" bestFit="1" customWidth="1"/>
    <col min="15363" max="15368" width="19.7109375" bestFit="1" customWidth="1"/>
    <col min="15618" max="15618" width="73.42578125" bestFit="1" customWidth="1"/>
    <col min="15619" max="15624" width="19.7109375" bestFit="1" customWidth="1"/>
    <col min="15874" max="15874" width="73.42578125" bestFit="1" customWidth="1"/>
    <col min="15875" max="15880" width="19.7109375" bestFit="1" customWidth="1"/>
    <col min="16130" max="16130" width="73.42578125" bestFit="1" customWidth="1"/>
    <col min="16131" max="16136" width="19.7109375" bestFit="1" customWidth="1"/>
  </cols>
  <sheetData>
    <row r="1" spans="2:9" ht="15" customHeight="1" thickBot="1" x14ac:dyDescent="0.3"/>
    <row r="2" spans="2:9" x14ac:dyDescent="0.25">
      <c r="B2" s="1" t="s">
        <v>0</v>
      </c>
      <c r="C2" s="2"/>
      <c r="D2" s="2"/>
      <c r="E2" s="2"/>
      <c r="F2" s="2"/>
      <c r="G2" s="2"/>
      <c r="H2" s="3"/>
    </row>
    <row r="3" spans="2:9" ht="20.100000000000001" customHeight="1" x14ac:dyDescent="0.25">
      <c r="B3" s="4" t="s">
        <v>1</v>
      </c>
      <c r="C3" s="5"/>
      <c r="D3" s="5"/>
      <c r="E3" s="5"/>
      <c r="F3" s="5"/>
      <c r="G3" s="5"/>
      <c r="H3" s="6"/>
    </row>
    <row r="4" spans="2:9" x14ac:dyDescent="0.25">
      <c r="B4" s="7" t="s">
        <v>2</v>
      </c>
      <c r="C4" s="8"/>
      <c r="D4" s="8"/>
      <c r="E4" s="8"/>
      <c r="F4" s="8"/>
      <c r="G4" s="8"/>
      <c r="H4" s="9"/>
    </row>
    <row r="5" spans="2:9" ht="15.75" thickBot="1" x14ac:dyDescent="0.3">
      <c r="B5" s="16" t="s">
        <v>3</v>
      </c>
      <c r="C5" s="17"/>
      <c r="D5" s="17"/>
      <c r="E5" s="17"/>
      <c r="F5" s="17"/>
      <c r="G5" s="17"/>
      <c r="H5" s="18"/>
    </row>
    <row r="6" spans="2:9" x14ac:dyDescent="0.25">
      <c r="B6" s="19"/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</row>
    <row r="7" spans="2:9" x14ac:dyDescent="0.25">
      <c r="B7" s="20"/>
      <c r="C7" s="20" t="s">
        <v>10</v>
      </c>
      <c r="D7" s="20" t="s">
        <v>11</v>
      </c>
      <c r="E7" s="20" t="s">
        <v>10</v>
      </c>
      <c r="F7" s="20" t="s">
        <v>10</v>
      </c>
      <c r="G7" s="20" t="s">
        <v>10</v>
      </c>
      <c r="H7" s="20" t="s">
        <v>10</v>
      </c>
    </row>
    <row r="8" spans="2:9" x14ac:dyDescent="0.25">
      <c r="B8" s="20" t="s">
        <v>12</v>
      </c>
      <c r="C8" s="20" t="s">
        <v>13</v>
      </c>
      <c r="D8" s="20" t="s">
        <v>14</v>
      </c>
      <c r="E8" s="20" t="s">
        <v>15</v>
      </c>
      <c r="F8" s="20" t="s">
        <v>16</v>
      </c>
      <c r="G8" s="20" t="s">
        <v>17</v>
      </c>
      <c r="H8" s="20" t="s">
        <v>18</v>
      </c>
    </row>
    <row r="9" spans="2:9" x14ac:dyDescent="0.25">
      <c r="B9" s="20"/>
      <c r="C9" s="20" t="s">
        <v>10</v>
      </c>
      <c r="D9" s="20" t="s">
        <v>10</v>
      </c>
      <c r="E9" s="20" t="s">
        <v>10</v>
      </c>
      <c r="F9" s="20" t="s">
        <v>10</v>
      </c>
      <c r="G9" s="20" t="s">
        <v>10</v>
      </c>
      <c r="H9" s="20" t="s">
        <v>10</v>
      </c>
    </row>
    <row r="10" spans="2:9" ht="15.75" thickBot="1" x14ac:dyDescent="0.3">
      <c r="B10" s="21"/>
      <c r="C10" s="21" t="s">
        <v>10</v>
      </c>
      <c r="D10" s="21" t="s">
        <v>10</v>
      </c>
      <c r="E10" s="21" t="s">
        <v>10</v>
      </c>
      <c r="F10" s="21" t="s">
        <v>10</v>
      </c>
      <c r="G10" s="21" t="s">
        <v>10</v>
      </c>
      <c r="H10" s="21" t="s">
        <v>10</v>
      </c>
    </row>
    <row r="11" spans="2:9" s="10" customFormat="1" x14ac:dyDescent="0.25">
      <c r="B11" s="22" t="s">
        <v>10</v>
      </c>
      <c r="C11" s="29"/>
      <c r="D11" s="29"/>
      <c r="E11" s="29"/>
      <c r="F11" s="29"/>
      <c r="G11" s="29"/>
      <c r="H11" s="29"/>
    </row>
    <row r="12" spans="2:9" s="11" customFormat="1" x14ac:dyDescent="0.25">
      <c r="B12" s="23" t="s">
        <v>19</v>
      </c>
      <c r="C12" s="24">
        <f>SUM(C13:C19)</f>
        <v>886575622.74000013</v>
      </c>
      <c r="D12" s="24">
        <f>E12-C12</f>
        <v>78655539.169999838</v>
      </c>
      <c r="E12" s="24">
        <f>SUM(E13:E19)</f>
        <v>965231161.90999997</v>
      </c>
      <c r="F12" s="24">
        <f>SUM(F13:F19)</f>
        <v>210234202.62</v>
      </c>
      <c r="G12" s="24">
        <f>SUM(G13:G19)</f>
        <v>210234202.62</v>
      </c>
      <c r="H12" s="24">
        <f>E12-F12</f>
        <v>754996959.28999996</v>
      </c>
    </row>
    <row r="13" spans="2:9" s="11" customFormat="1" x14ac:dyDescent="0.25">
      <c r="B13" s="25" t="s">
        <v>20</v>
      </c>
      <c r="C13" s="26">
        <v>363731497.04000002</v>
      </c>
      <c r="D13" s="26">
        <f t="shared" ref="D13:D19" si="0">E13-C13</f>
        <v>47556119.079999983</v>
      </c>
      <c r="E13" s="26">
        <v>411287616.12</v>
      </c>
      <c r="F13" s="26">
        <v>98626947.700000003</v>
      </c>
      <c r="G13" s="26">
        <v>98626947.700000003</v>
      </c>
      <c r="H13" s="26">
        <f>E13-F13</f>
        <v>312660668.42000002</v>
      </c>
      <c r="I13" s="12"/>
    </row>
    <row r="14" spans="2:9" s="12" customFormat="1" x14ac:dyDescent="0.25">
      <c r="B14" s="25" t="s">
        <v>21</v>
      </c>
      <c r="C14" s="26">
        <v>85649901.049999997</v>
      </c>
      <c r="D14" s="26">
        <f t="shared" si="0"/>
        <v>-8825160.4200000018</v>
      </c>
      <c r="E14" s="26">
        <v>76824740.629999995</v>
      </c>
      <c r="F14" s="26">
        <v>26136009.420000002</v>
      </c>
      <c r="G14" s="26">
        <v>26136009.420000002</v>
      </c>
      <c r="H14" s="26">
        <f t="shared" ref="H14:H19" si="1">E14-F14</f>
        <v>50688731.209999993</v>
      </c>
    </row>
    <row r="15" spans="2:9" s="12" customFormat="1" x14ac:dyDescent="0.25">
      <c r="B15" s="25" t="s">
        <v>22</v>
      </c>
      <c r="C15" s="26">
        <v>212333487.06</v>
      </c>
      <c r="D15" s="26">
        <f t="shared" si="0"/>
        <v>9027948.9799999893</v>
      </c>
      <c r="E15" s="26">
        <v>221361436.03999999</v>
      </c>
      <c r="F15" s="26">
        <v>33286338.699999999</v>
      </c>
      <c r="G15" s="26">
        <v>33286338.699999999</v>
      </c>
      <c r="H15" s="26">
        <f t="shared" si="1"/>
        <v>188075097.34</v>
      </c>
    </row>
    <row r="16" spans="2:9" s="12" customFormat="1" x14ac:dyDescent="0.25">
      <c r="B16" s="25" t="s">
        <v>23</v>
      </c>
      <c r="C16" s="26">
        <v>103717095</v>
      </c>
      <c r="D16" s="26">
        <f t="shared" si="0"/>
        <v>12496661.239999995</v>
      </c>
      <c r="E16" s="26">
        <v>116213756.23999999</v>
      </c>
      <c r="F16" s="26">
        <v>24810236.66</v>
      </c>
      <c r="G16" s="26">
        <v>24810236.66</v>
      </c>
      <c r="H16" s="26">
        <f t="shared" si="1"/>
        <v>91403519.579999998</v>
      </c>
      <c r="I16" s="11"/>
    </row>
    <row r="17" spans="1:10" s="12" customFormat="1" x14ac:dyDescent="0.25">
      <c r="B17" s="25" t="s">
        <v>24</v>
      </c>
      <c r="C17" s="26">
        <v>121143642.59</v>
      </c>
      <c r="D17" s="26">
        <f t="shared" si="0"/>
        <v>18399970.289999992</v>
      </c>
      <c r="E17" s="26">
        <v>139543612.88</v>
      </c>
      <c r="F17" s="26">
        <v>27374670.140000001</v>
      </c>
      <c r="G17" s="26">
        <v>27374670.140000001</v>
      </c>
      <c r="H17" s="26">
        <f t="shared" si="1"/>
        <v>112168942.73999999</v>
      </c>
    </row>
    <row r="18" spans="1:10" s="12" customFormat="1" x14ac:dyDescent="0.25">
      <c r="B18" s="25" t="s">
        <v>25</v>
      </c>
      <c r="C18" s="26">
        <v>0</v>
      </c>
      <c r="D18" s="26">
        <f t="shared" si="0"/>
        <v>0</v>
      </c>
      <c r="E18" s="26">
        <v>0</v>
      </c>
      <c r="F18" s="26">
        <v>0</v>
      </c>
      <c r="G18" s="26">
        <v>0</v>
      </c>
      <c r="H18" s="26">
        <f t="shared" si="1"/>
        <v>0</v>
      </c>
    </row>
    <row r="19" spans="1:10" s="12" customFormat="1" x14ac:dyDescent="0.25">
      <c r="B19" s="25" t="s">
        <v>26</v>
      </c>
      <c r="C19" s="26">
        <v>0</v>
      </c>
      <c r="D19" s="26">
        <f t="shared" si="0"/>
        <v>0</v>
      </c>
      <c r="E19" s="26">
        <v>0</v>
      </c>
      <c r="F19" s="26">
        <v>0</v>
      </c>
      <c r="G19" s="26">
        <v>0</v>
      </c>
      <c r="H19" s="26">
        <f t="shared" si="1"/>
        <v>0</v>
      </c>
    </row>
    <row r="20" spans="1:10" s="12" customFormat="1" x14ac:dyDescent="0.25">
      <c r="B20" s="25" t="s">
        <v>10</v>
      </c>
      <c r="C20" s="27"/>
      <c r="D20" s="27"/>
      <c r="E20" s="27"/>
      <c r="F20" s="27"/>
      <c r="G20" s="27"/>
      <c r="H20" s="27"/>
      <c r="I20" s="11"/>
    </row>
    <row r="21" spans="1:10" s="12" customFormat="1" x14ac:dyDescent="0.25">
      <c r="A21" s="11"/>
      <c r="B21" s="23" t="s">
        <v>27</v>
      </c>
      <c r="C21" s="24">
        <f>SUM(C22:C30)</f>
        <v>156396293.54000002</v>
      </c>
      <c r="D21" s="24">
        <f>E21-C21</f>
        <v>3000000</v>
      </c>
      <c r="E21" s="24">
        <f>SUM(E22:E30)</f>
        <v>159396293.54000002</v>
      </c>
      <c r="F21" s="24">
        <f>SUM(F22:F30)</f>
        <v>21815014.940000001</v>
      </c>
      <c r="G21" s="24">
        <f>SUM(G22:G30)</f>
        <v>21815014.940000001</v>
      </c>
      <c r="H21" s="24">
        <f>E21-F21</f>
        <v>137581278.60000002</v>
      </c>
    </row>
    <row r="22" spans="1:10" s="11" customFormat="1" x14ac:dyDescent="0.25">
      <c r="B22" s="25" t="s">
        <v>28</v>
      </c>
      <c r="C22" s="26">
        <v>11258353.960000001</v>
      </c>
      <c r="D22" s="26">
        <f t="shared" ref="D22:D30" si="2">E22-C22</f>
        <v>0</v>
      </c>
      <c r="E22" s="26">
        <v>11258353.960000001</v>
      </c>
      <c r="F22" s="26">
        <v>812398.75</v>
      </c>
      <c r="G22" s="26">
        <v>812398.75</v>
      </c>
      <c r="H22" s="26">
        <f>E22-F22</f>
        <v>10445955.210000001</v>
      </c>
      <c r="J22" s="12"/>
    </row>
    <row r="23" spans="1:10" s="12" customFormat="1" x14ac:dyDescent="0.25">
      <c r="B23" s="25" t="s">
        <v>29</v>
      </c>
      <c r="C23" s="26">
        <v>9253503.2400000002</v>
      </c>
      <c r="D23" s="26">
        <f t="shared" si="2"/>
        <v>0</v>
      </c>
      <c r="E23" s="26">
        <v>9253503.2400000002</v>
      </c>
      <c r="F23" s="26">
        <v>662315.69999999995</v>
      </c>
      <c r="G23" s="26">
        <v>662315.69999999995</v>
      </c>
      <c r="H23" s="26">
        <f t="shared" ref="H23:H30" si="3">E23-F23</f>
        <v>8591187.540000001</v>
      </c>
    </row>
    <row r="24" spans="1:10" s="12" customFormat="1" x14ac:dyDescent="0.25">
      <c r="B24" s="25" t="s">
        <v>30</v>
      </c>
      <c r="C24" s="26">
        <v>0</v>
      </c>
      <c r="D24" s="26">
        <f t="shared" si="2"/>
        <v>0</v>
      </c>
      <c r="E24" s="26">
        <v>0</v>
      </c>
      <c r="F24" s="26">
        <v>0</v>
      </c>
      <c r="G24" s="26">
        <v>0</v>
      </c>
      <c r="H24" s="26"/>
    </row>
    <row r="25" spans="1:10" s="12" customFormat="1" x14ac:dyDescent="0.25">
      <c r="B25" s="25" t="s">
        <v>31</v>
      </c>
      <c r="C25" s="26">
        <v>39251554.859999999</v>
      </c>
      <c r="D25" s="26">
        <f t="shared" si="2"/>
        <v>0</v>
      </c>
      <c r="E25" s="26">
        <v>39251554.859999999</v>
      </c>
      <c r="F25" s="26">
        <v>3190375.97</v>
      </c>
      <c r="G25" s="26">
        <v>3190375.97</v>
      </c>
      <c r="H25" s="26">
        <f t="shared" si="3"/>
        <v>36061178.890000001</v>
      </c>
    </row>
    <row r="26" spans="1:10" s="12" customFormat="1" x14ac:dyDescent="0.25">
      <c r="B26" s="25" t="s">
        <v>32</v>
      </c>
      <c r="C26" s="26">
        <v>9611725.0199999996</v>
      </c>
      <c r="D26" s="26">
        <f t="shared" si="2"/>
        <v>0</v>
      </c>
      <c r="E26" s="26">
        <v>9611725.0199999996</v>
      </c>
      <c r="F26" s="26">
        <v>396108.16</v>
      </c>
      <c r="G26" s="26">
        <v>396108.16</v>
      </c>
      <c r="H26" s="26">
        <f t="shared" si="3"/>
        <v>9215616.8599999994</v>
      </c>
    </row>
    <row r="27" spans="1:10" s="12" customFormat="1" x14ac:dyDescent="0.25">
      <c r="B27" s="25" t="s">
        <v>33</v>
      </c>
      <c r="C27" s="26">
        <v>69723012.150000006</v>
      </c>
      <c r="D27" s="26">
        <f t="shared" si="2"/>
        <v>0</v>
      </c>
      <c r="E27" s="26">
        <v>69723012.150000006</v>
      </c>
      <c r="F27" s="26">
        <v>16523819.59</v>
      </c>
      <c r="G27" s="26">
        <v>16523819.59</v>
      </c>
      <c r="H27" s="26">
        <f t="shared" si="3"/>
        <v>53199192.560000002</v>
      </c>
    </row>
    <row r="28" spans="1:10" s="12" customFormat="1" x14ac:dyDescent="0.25">
      <c r="B28" s="25" t="s">
        <v>34</v>
      </c>
      <c r="C28" s="26">
        <v>9157006.4700000007</v>
      </c>
      <c r="D28" s="26">
        <f t="shared" si="2"/>
        <v>3000000</v>
      </c>
      <c r="E28" s="26">
        <v>12157006.470000001</v>
      </c>
      <c r="F28" s="26">
        <v>5875.11</v>
      </c>
      <c r="G28" s="26">
        <v>5875.11</v>
      </c>
      <c r="H28" s="26">
        <f t="shared" si="3"/>
        <v>12151131.360000001</v>
      </c>
    </row>
    <row r="29" spans="1:10" s="12" customFormat="1" x14ac:dyDescent="0.25">
      <c r="B29" s="25" t="s">
        <v>35</v>
      </c>
      <c r="C29" s="26">
        <v>10000</v>
      </c>
      <c r="D29" s="26">
        <f t="shared" si="2"/>
        <v>0</v>
      </c>
      <c r="E29" s="26">
        <v>10000</v>
      </c>
      <c r="F29" s="26">
        <v>0</v>
      </c>
      <c r="G29" s="26">
        <v>0</v>
      </c>
      <c r="H29" s="26">
        <f t="shared" si="3"/>
        <v>10000</v>
      </c>
    </row>
    <row r="30" spans="1:10" s="12" customFormat="1" x14ac:dyDescent="0.25">
      <c r="B30" s="25" t="s">
        <v>36</v>
      </c>
      <c r="C30" s="26">
        <v>8131137.8399999999</v>
      </c>
      <c r="D30" s="26">
        <f t="shared" si="2"/>
        <v>0</v>
      </c>
      <c r="E30" s="26">
        <v>8131137.8399999999</v>
      </c>
      <c r="F30" s="26">
        <v>224121.66</v>
      </c>
      <c r="G30" s="26">
        <v>224121.66</v>
      </c>
      <c r="H30" s="26">
        <f t="shared" si="3"/>
        <v>7907016.1799999997</v>
      </c>
    </row>
    <row r="31" spans="1:10" s="12" customFormat="1" x14ac:dyDescent="0.25">
      <c r="B31" s="25" t="s">
        <v>10</v>
      </c>
      <c r="C31" s="27"/>
      <c r="D31" s="27"/>
      <c r="E31" s="27"/>
      <c r="F31" s="27"/>
      <c r="G31" s="27"/>
      <c r="H31" s="27"/>
    </row>
    <row r="32" spans="1:10" s="12" customFormat="1" x14ac:dyDescent="0.25">
      <c r="B32" s="23" t="s">
        <v>37</v>
      </c>
      <c r="C32" s="24">
        <f>SUM(C33:C41)</f>
        <v>649941842.57000005</v>
      </c>
      <c r="D32" s="24">
        <f>E32-C32</f>
        <v>17819292.620000005</v>
      </c>
      <c r="E32" s="24">
        <f>SUM(E33:E41)</f>
        <v>667761135.19000006</v>
      </c>
      <c r="F32" s="24">
        <f t="shared" ref="F32:G32" si="4">SUM(F33:F41)</f>
        <v>97855689.100000009</v>
      </c>
      <c r="G32" s="24">
        <f t="shared" si="4"/>
        <v>97855689.100000009</v>
      </c>
      <c r="H32" s="24">
        <f>E32-F32</f>
        <v>569905446.09000003</v>
      </c>
    </row>
    <row r="33" spans="2:8" s="11" customFormat="1" x14ac:dyDescent="0.25">
      <c r="B33" s="25" t="s">
        <v>38</v>
      </c>
      <c r="C33" s="26">
        <v>126658560.97</v>
      </c>
      <c r="D33" s="26">
        <f>E33-C33</f>
        <v>0</v>
      </c>
      <c r="E33" s="26">
        <v>126658560.97</v>
      </c>
      <c r="F33" s="26">
        <v>25178826.530000001</v>
      </c>
      <c r="G33" s="26">
        <v>25178826.530000001</v>
      </c>
      <c r="H33" s="26">
        <f t="shared" ref="H33:H41" si="5">E33-F33</f>
        <v>101479734.44</v>
      </c>
    </row>
    <row r="34" spans="2:8" s="12" customFormat="1" x14ac:dyDescent="0.25">
      <c r="B34" s="25" t="s">
        <v>39</v>
      </c>
      <c r="C34" s="26">
        <v>100002456.17</v>
      </c>
      <c r="D34" s="26">
        <f t="shared" ref="D34:D41" si="6">E34-C34</f>
        <v>13000000</v>
      </c>
      <c r="E34" s="26">
        <v>113002456.17</v>
      </c>
      <c r="F34" s="26">
        <v>12951168.279999999</v>
      </c>
      <c r="G34" s="26">
        <v>12951168.279999999</v>
      </c>
      <c r="H34" s="26">
        <f t="shared" si="5"/>
        <v>100051287.89</v>
      </c>
    </row>
    <row r="35" spans="2:8" s="12" customFormat="1" x14ac:dyDescent="0.25">
      <c r="B35" s="25" t="s">
        <v>40</v>
      </c>
      <c r="C35" s="26">
        <v>94213795.549999997</v>
      </c>
      <c r="D35" s="26">
        <f t="shared" si="6"/>
        <v>-863138.28000000119</v>
      </c>
      <c r="E35" s="26">
        <v>93350657.269999996</v>
      </c>
      <c r="F35" s="26">
        <v>11007044.82</v>
      </c>
      <c r="G35" s="26">
        <v>11007044.82</v>
      </c>
      <c r="H35" s="26">
        <f t="shared" si="5"/>
        <v>82343612.449999988</v>
      </c>
    </row>
    <row r="36" spans="2:8" s="12" customFormat="1" x14ac:dyDescent="0.25">
      <c r="B36" s="25" t="s">
        <v>41</v>
      </c>
      <c r="C36" s="26">
        <v>25235185.149999999</v>
      </c>
      <c r="D36" s="26">
        <f t="shared" si="6"/>
        <v>2550956.3600000031</v>
      </c>
      <c r="E36" s="26">
        <v>27786141.510000002</v>
      </c>
      <c r="F36" s="26">
        <v>3567460.46</v>
      </c>
      <c r="G36" s="26">
        <v>3567460.46</v>
      </c>
      <c r="H36" s="26">
        <f t="shared" si="5"/>
        <v>24218681.050000001</v>
      </c>
    </row>
    <row r="37" spans="2:8" s="12" customFormat="1" x14ac:dyDescent="0.25">
      <c r="B37" s="25" t="s">
        <v>42</v>
      </c>
      <c r="C37" s="26">
        <v>205320844.02000001</v>
      </c>
      <c r="D37" s="26">
        <f t="shared" si="6"/>
        <v>5073109.3400000036</v>
      </c>
      <c r="E37" s="26">
        <v>210393953.36000001</v>
      </c>
      <c r="F37" s="26">
        <v>31192970.07</v>
      </c>
      <c r="G37" s="26">
        <v>31192970.07</v>
      </c>
      <c r="H37" s="26">
        <f t="shared" si="5"/>
        <v>179200983.29000002</v>
      </c>
    </row>
    <row r="38" spans="2:8" s="12" customFormat="1" x14ac:dyDescent="0.25">
      <c r="B38" s="25" t="s">
        <v>43</v>
      </c>
      <c r="C38" s="26">
        <v>30863785.469999999</v>
      </c>
      <c r="D38" s="26">
        <f t="shared" si="6"/>
        <v>0</v>
      </c>
      <c r="E38" s="26">
        <v>30863785.469999999</v>
      </c>
      <c r="F38" s="26">
        <v>7848535.5800000001</v>
      </c>
      <c r="G38" s="26">
        <v>7848535.5800000001</v>
      </c>
      <c r="H38" s="26">
        <f t="shared" si="5"/>
        <v>23015249.890000001</v>
      </c>
    </row>
    <row r="39" spans="2:8" s="12" customFormat="1" x14ac:dyDescent="0.25">
      <c r="B39" s="25" t="s">
        <v>44</v>
      </c>
      <c r="C39" s="26">
        <v>8509009.6400000006</v>
      </c>
      <c r="D39" s="26">
        <f t="shared" si="6"/>
        <v>0</v>
      </c>
      <c r="E39" s="26">
        <v>8509009.6400000006</v>
      </c>
      <c r="F39" s="26">
        <v>236416.15</v>
      </c>
      <c r="G39" s="26">
        <v>236416.15</v>
      </c>
      <c r="H39" s="26">
        <f t="shared" si="5"/>
        <v>8272593.4900000002</v>
      </c>
    </row>
    <row r="40" spans="2:8" s="12" customFormat="1" x14ac:dyDescent="0.25">
      <c r="B40" s="25" t="s">
        <v>45</v>
      </c>
      <c r="C40" s="26">
        <v>38117374.859999999</v>
      </c>
      <c r="D40" s="26">
        <f t="shared" si="6"/>
        <v>-500000</v>
      </c>
      <c r="E40" s="26">
        <v>37617374.859999999</v>
      </c>
      <c r="F40" s="26">
        <v>3091798.98</v>
      </c>
      <c r="G40" s="26">
        <v>3091798.98</v>
      </c>
      <c r="H40" s="26">
        <f t="shared" si="5"/>
        <v>34525575.880000003</v>
      </c>
    </row>
    <row r="41" spans="2:8" s="12" customFormat="1" x14ac:dyDescent="0.25">
      <c r="B41" s="25" t="s">
        <v>46</v>
      </c>
      <c r="C41" s="26">
        <v>21020830.739999998</v>
      </c>
      <c r="D41" s="26">
        <f t="shared" si="6"/>
        <v>-1441634.799999997</v>
      </c>
      <c r="E41" s="26">
        <v>19579195.940000001</v>
      </c>
      <c r="F41" s="26">
        <v>2781468.23</v>
      </c>
      <c r="G41" s="26">
        <v>2781468.23</v>
      </c>
      <c r="H41" s="26">
        <f t="shared" si="5"/>
        <v>16797727.710000001</v>
      </c>
    </row>
    <row r="42" spans="2:8" s="12" customFormat="1" x14ac:dyDescent="0.25">
      <c r="B42" s="25" t="s">
        <v>10</v>
      </c>
      <c r="C42" s="27"/>
      <c r="D42" s="27"/>
      <c r="E42" s="27"/>
      <c r="F42" s="27"/>
      <c r="G42" s="27"/>
      <c r="H42" s="27"/>
    </row>
    <row r="43" spans="2:8" s="12" customFormat="1" x14ac:dyDescent="0.25">
      <c r="B43" s="23" t="s">
        <v>47</v>
      </c>
      <c r="C43" s="24">
        <f>SUM(C44:C52)</f>
        <v>311172642.29000002</v>
      </c>
      <c r="D43" s="26">
        <f>E43-C43</f>
        <v>0</v>
      </c>
      <c r="E43" s="24">
        <f>SUM(E44:E52)</f>
        <v>311172642.29000002</v>
      </c>
      <c r="F43" s="24">
        <f t="shared" ref="F43:G43" si="7">SUM(F44:F52)</f>
        <v>105418440.78</v>
      </c>
      <c r="G43" s="24">
        <f t="shared" si="7"/>
        <v>105418440.78</v>
      </c>
      <c r="H43" s="24">
        <f>E43-F43</f>
        <v>205754201.51000002</v>
      </c>
    </row>
    <row r="44" spans="2:8" s="11" customFormat="1" x14ac:dyDescent="0.25">
      <c r="B44" s="25" t="s">
        <v>48</v>
      </c>
      <c r="C44" s="26">
        <v>0</v>
      </c>
      <c r="D44" s="26">
        <f t="shared" ref="D44:D52" si="8">E44-C44</f>
        <v>0</v>
      </c>
      <c r="E44" s="26">
        <v>0</v>
      </c>
      <c r="F44" s="26">
        <v>0</v>
      </c>
      <c r="G44" s="26">
        <v>0</v>
      </c>
      <c r="H44" s="28" t="s">
        <v>10</v>
      </c>
    </row>
    <row r="45" spans="2:8" s="12" customFormat="1" x14ac:dyDescent="0.25">
      <c r="B45" s="25" t="s">
        <v>49</v>
      </c>
      <c r="C45" s="26">
        <v>106723287.04000001</v>
      </c>
      <c r="D45" s="26">
        <f t="shared" si="8"/>
        <v>0</v>
      </c>
      <c r="E45" s="26">
        <v>106723287.04000001</v>
      </c>
      <c r="F45" s="26">
        <v>20889309.829999998</v>
      </c>
      <c r="G45" s="26">
        <v>20889309.829999998</v>
      </c>
      <c r="H45" s="26">
        <f t="shared" ref="H45:H52" si="9">E45-F45</f>
        <v>85833977.210000008</v>
      </c>
    </row>
    <row r="46" spans="2:8" s="12" customFormat="1" x14ac:dyDescent="0.25">
      <c r="B46" s="25" t="s">
        <v>50</v>
      </c>
      <c r="C46" s="26">
        <v>144740292.44</v>
      </c>
      <c r="D46" s="26">
        <f t="shared" si="8"/>
        <v>0</v>
      </c>
      <c r="E46" s="26">
        <v>144740292.44</v>
      </c>
      <c r="F46" s="26">
        <v>78525206.540000007</v>
      </c>
      <c r="G46" s="26">
        <v>78525206.540000007</v>
      </c>
      <c r="H46" s="26">
        <f t="shared" si="9"/>
        <v>66215085.899999991</v>
      </c>
    </row>
    <row r="47" spans="2:8" s="12" customFormat="1" x14ac:dyDescent="0.25">
      <c r="B47" s="25" t="s">
        <v>51</v>
      </c>
      <c r="C47" s="26">
        <v>58609062.810000002</v>
      </c>
      <c r="D47" s="26">
        <f t="shared" si="8"/>
        <v>0</v>
      </c>
      <c r="E47" s="26">
        <v>58609062.810000002</v>
      </c>
      <c r="F47" s="26">
        <v>5754900</v>
      </c>
      <c r="G47" s="26">
        <v>5754900</v>
      </c>
      <c r="H47" s="26">
        <f t="shared" si="9"/>
        <v>52854162.810000002</v>
      </c>
    </row>
    <row r="48" spans="2:8" s="12" customFormat="1" x14ac:dyDescent="0.25">
      <c r="B48" s="25" t="s">
        <v>52</v>
      </c>
      <c r="C48" s="26">
        <v>1100000</v>
      </c>
      <c r="D48" s="26">
        <f t="shared" si="8"/>
        <v>0</v>
      </c>
      <c r="E48" s="26">
        <v>1100000</v>
      </c>
      <c r="F48" s="26">
        <v>249024.41</v>
      </c>
      <c r="G48" s="26">
        <v>249024.41</v>
      </c>
      <c r="H48" s="26">
        <f t="shared" si="9"/>
        <v>850975.59</v>
      </c>
    </row>
    <row r="49" spans="2:8" s="12" customFormat="1" x14ac:dyDescent="0.25">
      <c r="B49" s="25" t="s">
        <v>53</v>
      </c>
      <c r="C49" s="26">
        <v>0</v>
      </c>
      <c r="D49" s="26">
        <f t="shared" si="8"/>
        <v>0</v>
      </c>
      <c r="E49" s="26">
        <v>0</v>
      </c>
      <c r="F49" s="26">
        <v>0</v>
      </c>
      <c r="G49" s="26">
        <v>0</v>
      </c>
      <c r="H49" s="26">
        <f t="shared" si="9"/>
        <v>0</v>
      </c>
    </row>
    <row r="50" spans="2:8" s="12" customFormat="1" x14ac:dyDescent="0.25">
      <c r="B50" s="25" t="s">
        <v>54</v>
      </c>
      <c r="C50" s="26">
        <v>0</v>
      </c>
      <c r="D50" s="26">
        <f t="shared" si="8"/>
        <v>0</v>
      </c>
      <c r="E50" s="26">
        <v>0</v>
      </c>
      <c r="F50" s="26">
        <v>0</v>
      </c>
      <c r="G50" s="26">
        <v>0</v>
      </c>
      <c r="H50" s="26">
        <f t="shared" si="9"/>
        <v>0</v>
      </c>
    </row>
    <row r="51" spans="2:8" s="12" customFormat="1" x14ac:dyDescent="0.25">
      <c r="B51" s="25" t="s">
        <v>55</v>
      </c>
      <c r="C51" s="26">
        <v>0</v>
      </c>
      <c r="D51" s="26">
        <f t="shared" si="8"/>
        <v>0</v>
      </c>
      <c r="E51" s="26">
        <v>0</v>
      </c>
      <c r="F51" s="26">
        <v>0</v>
      </c>
      <c r="G51" s="26">
        <v>0</v>
      </c>
      <c r="H51" s="26">
        <f t="shared" si="9"/>
        <v>0</v>
      </c>
    </row>
    <row r="52" spans="2:8" s="12" customFormat="1" x14ac:dyDescent="0.25">
      <c r="B52" s="25" t="s">
        <v>56</v>
      </c>
      <c r="C52" s="26">
        <v>0</v>
      </c>
      <c r="D52" s="26">
        <f t="shared" si="8"/>
        <v>0</v>
      </c>
      <c r="E52" s="26">
        <v>0</v>
      </c>
      <c r="F52" s="26">
        <v>0</v>
      </c>
      <c r="G52" s="26">
        <v>0</v>
      </c>
      <c r="H52" s="26">
        <f t="shared" si="9"/>
        <v>0</v>
      </c>
    </row>
    <row r="53" spans="2:8" s="12" customFormat="1" x14ac:dyDescent="0.25">
      <c r="B53" s="25" t="s">
        <v>10</v>
      </c>
      <c r="C53" s="27"/>
      <c r="D53" s="27"/>
      <c r="E53" s="27"/>
      <c r="F53" s="27"/>
      <c r="G53" s="27"/>
      <c r="H53" s="27"/>
    </row>
    <row r="54" spans="2:8" s="12" customFormat="1" x14ac:dyDescent="0.25">
      <c r="B54" s="23" t="s">
        <v>57</v>
      </c>
      <c r="C54" s="24">
        <f>SUM(C55:C63)</f>
        <v>14650000.83</v>
      </c>
      <c r="D54" s="24">
        <f>E54-C54</f>
        <v>0</v>
      </c>
      <c r="E54" s="24">
        <f>SUM(E55:E63)</f>
        <v>14650000.83</v>
      </c>
      <c r="F54" s="24">
        <f t="shared" ref="F54:G54" si="10">SUM(F55:F63)</f>
        <v>562254.59000000008</v>
      </c>
      <c r="G54" s="24">
        <f t="shared" si="10"/>
        <v>562254.59000000008</v>
      </c>
      <c r="H54" s="24">
        <f>E54-F54</f>
        <v>14087746.24</v>
      </c>
    </row>
    <row r="55" spans="2:8" s="11" customFormat="1" x14ac:dyDescent="0.25">
      <c r="B55" s="25" t="s">
        <v>58</v>
      </c>
      <c r="C55" s="26">
        <v>0</v>
      </c>
      <c r="D55" s="26">
        <f>E55-C55</f>
        <v>0</v>
      </c>
      <c r="E55" s="26">
        <v>0</v>
      </c>
      <c r="F55" s="26">
        <v>162039.79</v>
      </c>
      <c r="G55" s="26">
        <v>162039.79</v>
      </c>
      <c r="H55" s="26">
        <f t="shared" ref="H55:H63" si="11">E55-F55</f>
        <v>-162039.79</v>
      </c>
    </row>
    <row r="56" spans="2:8" s="12" customFormat="1" x14ac:dyDescent="0.25">
      <c r="B56" s="25" t="s">
        <v>59</v>
      </c>
      <c r="C56" s="26">
        <v>0</v>
      </c>
      <c r="D56" s="26">
        <f t="shared" ref="D56:D63" si="12">E56-C56</f>
        <v>0</v>
      </c>
      <c r="E56" s="26">
        <v>0</v>
      </c>
      <c r="F56" s="26">
        <v>0</v>
      </c>
      <c r="G56" s="26">
        <v>0</v>
      </c>
      <c r="H56" s="26">
        <f t="shared" si="11"/>
        <v>0</v>
      </c>
    </row>
    <row r="57" spans="2:8" s="12" customFormat="1" x14ac:dyDescent="0.25">
      <c r="B57" s="25" t="s">
        <v>60</v>
      </c>
      <c r="C57" s="26">
        <v>0</v>
      </c>
      <c r="D57" s="26">
        <f t="shared" si="12"/>
        <v>0</v>
      </c>
      <c r="E57" s="26">
        <v>0</v>
      </c>
      <c r="F57" s="26">
        <v>0</v>
      </c>
      <c r="G57" s="26">
        <v>0</v>
      </c>
      <c r="H57" s="26">
        <f t="shared" si="11"/>
        <v>0</v>
      </c>
    </row>
    <row r="58" spans="2:8" s="12" customFormat="1" x14ac:dyDescent="0.25">
      <c r="B58" s="25" t="s">
        <v>61</v>
      </c>
      <c r="C58" s="26">
        <v>14650000.83</v>
      </c>
      <c r="D58" s="26">
        <f t="shared" si="12"/>
        <v>0</v>
      </c>
      <c r="E58" s="26">
        <v>14650000.83</v>
      </c>
      <c r="F58" s="26">
        <v>330000</v>
      </c>
      <c r="G58" s="26">
        <v>330000</v>
      </c>
      <c r="H58" s="26">
        <f t="shared" si="11"/>
        <v>14320000.83</v>
      </c>
    </row>
    <row r="59" spans="2:8" s="12" customFormat="1" x14ac:dyDescent="0.25">
      <c r="B59" s="25" t="s">
        <v>62</v>
      </c>
      <c r="C59" s="26">
        <v>0</v>
      </c>
      <c r="D59" s="26">
        <f t="shared" si="12"/>
        <v>0</v>
      </c>
      <c r="E59" s="26">
        <v>0</v>
      </c>
      <c r="F59" s="26">
        <v>0</v>
      </c>
      <c r="G59" s="26">
        <v>0</v>
      </c>
      <c r="H59" s="26">
        <f t="shared" si="11"/>
        <v>0</v>
      </c>
    </row>
    <row r="60" spans="2:8" s="12" customFormat="1" x14ac:dyDescent="0.25">
      <c r="B60" s="25" t="s">
        <v>63</v>
      </c>
      <c r="C60" s="26">
        <v>0</v>
      </c>
      <c r="D60" s="26">
        <f t="shared" si="12"/>
        <v>0</v>
      </c>
      <c r="E60" s="26">
        <v>0</v>
      </c>
      <c r="F60" s="26">
        <v>70214.8</v>
      </c>
      <c r="G60" s="26">
        <v>70214.8</v>
      </c>
      <c r="H60" s="26">
        <f t="shared" si="11"/>
        <v>-70214.8</v>
      </c>
    </row>
    <row r="61" spans="2:8" s="12" customFormat="1" x14ac:dyDescent="0.25">
      <c r="B61" s="25" t="s">
        <v>64</v>
      </c>
      <c r="C61" s="26">
        <v>0</v>
      </c>
      <c r="D61" s="26">
        <f t="shared" si="12"/>
        <v>0</v>
      </c>
      <c r="E61" s="26">
        <v>0</v>
      </c>
      <c r="F61" s="26">
        <v>0</v>
      </c>
      <c r="G61" s="26">
        <v>0</v>
      </c>
      <c r="H61" s="26">
        <f t="shared" si="11"/>
        <v>0</v>
      </c>
    </row>
    <row r="62" spans="2:8" s="12" customFormat="1" x14ac:dyDescent="0.25">
      <c r="B62" s="25" t="s">
        <v>65</v>
      </c>
      <c r="C62" s="26">
        <v>0</v>
      </c>
      <c r="D62" s="26">
        <f t="shared" si="12"/>
        <v>0</v>
      </c>
      <c r="E62" s="26">
        <v>0</v>
      </c>
      <c r="F62" s="26">
        <v>0</v>
      </c>
      <c r="G62" s="26">
        <v>0</v>
      </c>
      <c r="H62" s="26">
        <f t="shared" si="11"/>
        <v>0</v>
      </c>
    </row>
    <row r="63" spans="2:8" s="12" customFormat="1" x14ac:dyDescent="0.25">
      <c r="B63" s="25" t="s">
        <v>66</v>
      </c>
      <c r="C63" s="26">
        <v>0</v>
      </c>
      <c r="D63" s="26">
        <f t="shared" si="12"/>
        <v>0</v>
      </c>
      <c r="E63" s="26">
        <v>0</v>
      </c>
      <c r="F63" s="26">
        <v>0</v>
      </c>
      <c r="G63" s="26">
        <v>0</v>
      </c>
      <c r="H63" s="26">
        <f t="shared" si="11"/>
        <v>0</v>
      </c>
    </row>
    <row r="64" spans="2:8" s="12" customFormat="1" x14ac:dyDescent="0.25">
      <c r="B64" s="25" t="s">
        <v>10</v>
      </c>
      <c r="C64" s="27"/>
      <c r="D64" s="27"/>
      <c r="E64" s="27"/>
      <c r="F64" s="27"/>
      <c r="G64" s="27"/>
      <c r="H64" s="27"/>
    </row>
    <row r="65" spans="2:8" s="12" customFormat="1" x14ac:dyDescent="0.25">
      <c r="B65" s="23" t="s">
        <v>67</v>
      </c>
      <c r="C65" s="24">
        <f>SUM(C66:C68)</f>
        <v>133000000</v>
      </c>
      <c r="D65" s="24">
        <f>E65-C65</f>
        <v>38737322.419999987</v>
      </c>
      <c r="E65" s="24">
        <f>SUM(E66:E68)</f>
        <v>171737322.41999999</v>
      </c>
      <c r="F65" s="24">
        <v>66254010.899999999</v>
      </c>
      <c r="G65" s="24">
        <v>66254010.899999999</v>
      </c>
      <c r="H65" s="24">
        <f>E65-F65</f>
        <v>105483311.51999998</v>
      </c>
    </row>
    <row r="66" spans="2:8" s="11" customFormat="1" x14ac:dyDescent="0.25">
      <c r="B66" s="25" t="s">
        <v>68</v>
      </c>
      <c r="C66" s="26">
        <v>133000000</v>
      </c>
      <c r="D66" s="26">
        <f t="shared" ref="D66:D68" si="13">E66-C66</f>
        <v>38737322.419999987</v>
      </c>
      <c r="E66" s="26">
        <v>171737322.41999999</v>
      </c>
      <c r="F66" s="26">
        <v>65949010.899999999</v>
      </c>
      <c r="G66" s="26">
        <v>65949010.899999999</v>
      </c>
      <c r="H66" s="26">
        <f t="shared" ref="H66:H68" si="14">E66-F66</f>
        <v>105788311.51999998</v>
      </c>
    </row>
    <row r="67" spans="2:8" s="12" customFormat="1" x14ac:dyDescent="0.25">
      <c r="B67" s="25" t="s">
        <v>69</v>
      </c>
      <c r="C67" s="26">
        <v>0</v>
      </c>
      <c r="D67" s="26">
        <f t="shared" si="13"/>
        <v>0</v>
      </c>
      <c r="E67" s="26">
        <v>0</v>
      </c>
      <c r="F67" s="26">
        <v>0</v>
      </c>
      <c r="G67" s="26">
        <v>0</v>
      </c>
      <c r="H67" s="26">
        <f t="shared" si="14"/>
        <v>0</v>
      </c>
    </row>
    <row r="68" spans="2:8" s="12" customFormat="1" x14ac:dyDescent="0.25">
      <c r="B68" s="25" t="s">
        <v>70</v>
      </c>
      <c r="C68" s="26">
        <v>0</v>
      </c>
      <c r="D68" s="26">
        <f t="shared" si="13"/>
        <v>0</v>
      </c>
      <c r="E68" s="26">
        <v>0</v>
      </c>
      <c r="F68" s="26">
        <v>305000</v>
      </c>
      <c r="G68" s="26">
        <v>305000</v>
      </c>
      <c r="H68" s="26">
        <f t="shared" si="14"/>
        <v>-305000</v>
      </c>
    </row>
    <row r="69" spans="2:8" s="12" customFormat="1" x14ac:dyDescent="0.25">
      <c r="B69" s="25" t="s">
        <v>10</v>
      </c>
      <c r="C69" s="27"/>
      <c r="D69" s="27"/>
      <c r="E69" s="27"/>
      <c r="F69" s="27"/>
      <c r="G69" s="27"/>
      <c r="H69" s="27"/>
    </row>
    <row r="70" spans="2:8" s="12" customFormat="1" x14ac:dyDescent="0.25">
      <c r="B70" s="23" t="s">
        <v>71</v>
      </c>
      <c r="C70" s="24">
        <f>SUM(C71:C78)</f>
        <v>0</v>
      </c>
      <c r="D70" s="24">
        <f>E70-C70</f>
        <v>0</v>
      </c>
      <c r="E70" s="24">
        <f>SUM(E71:E78)</f>
        <v>0</v>
      </c>
      <c r="F70" s="24">
        <v>0</v>
      </c>
      <c r="G70" s="24">
        <v>0</v>
      </c>
      <c r="H70" s="24">
        <v>0</v>
      </c>
    </row>
    <row r="71" spans="2:8" s="12" customFormat="1" x14ac:dyDescent="0.25">
      <c r="B71" s="25" t="s">
        <v>72</v>
      </c>
      <c r="C71" s="26">
        <v>0</v>
      </c>
      <c r="D71" s="26">
        <f t="shared" ref="D71:D77" si="15">E71-C71</f>
        <v>0</v>
      </c>
      <c r="E71" s="26">
        <v>0</v>
      </c>
      <c r="F71" s="26">
        <v>0</v>
      </c>
      <c r="G71" s="26">
        <v>0</v>
      </c>
      <c r="H71" s="26">
        <v>0</v>
      </c>
    </row>
    <row r="72" spans="2:8" s="12" customFormat="1" x14ac:dyDescent="0.25">
      <c r="B72" s="25" t="s">
        <v>73</v>
      </c>
      <c r="C72" s="26">
        <v>0</v>
      </c>
      <c r="D72" s="26">
        <f t="shared" si="15"/>
        <v>0</v>
      </c>
      <c r="E72" s="26">
        <v>0</v>
      </c>
      <c r="F72" s="26">
        <v>0</v>
      </c>
      <c r="G72" s="26">
        <v>0</v>
      </c>
      <c r="H72" s="26">
        <v>0</v>
      </c>
    </row>
    <row r="73" spans="2:8" s="12" customFormat="1" x14ac:dyDescent="0.25">
      <c r="B73" s="25" t="s">
        <v>74</v>
      </c>
      <c r="C73" s="26">
        <v>0</v>
      </c>
      <c r="D73" s="26">
        <f t="shared" si="15"/>
        <v>0</v>
      </c>
      <c r="E73" s="26">
        <v>0</v>
      </c>
      <c r="F73" s="26">
        <v>0</v>
      </c>
      <c r="G73" s="26">
        <v>0</v>
      </c>
      <c r="H73" s="26">
        <v>0</v>
      </c>
    </row>
    <row r="74" spans="2:8" s="12" customFormat="1" x14ac:dyDescent="0.25">
      <c r="B74" s="25" t="s">
        <v>75</v>
      </c>
      <c r="C74" s="26">
        <v>0</v>
      </c>
      <c r="D74" s="26">
        <f t="shared" si="15"/>
        <v>0</v>
      </c>
      <c r="E74" s="26">
        <v>0</v>
      </c>
      <c r="F74" s="26">
        <v>0</v>
      </c>
      <c r="G74" s="26">
        <v>0</v>
      </c>
      <c r="H74" s="26">
        <v>0</v>
      </c>
    </row>
    <row r="75" spans="2:8" s="12" customFormat="1" x14ac:dyDescent="0.25">
      <c r="B75" s="25" t="s">
        <v>76</v>
      </c>
      <c r="C75" s="26">
        <v>0</v>
      </c>
      <c r="D75" s="26">
        <f t="shared" si="15"/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s="12" customFormat="1" x14ac:dyDescent="0.25">
      <c r="B76" s="25" t="s">
        <v>77</v>
      </c>
      <c r="C76" s="26">
        <v>0</v>
      </c>
      <c r="D76" s="26">
        <f t="shared" si="15"/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s="11" customFormat="1" x14ac:dyDescent="0.25">
      <c r="B77" s="25" t="s">
        <v>78</v>
      </c>
      <c r="C77" s="26">
        <v>0</v>
      </c>
      <c r="D77" s="26">
        <f t="shared" si="15"/>
        <v>0</v>
      </c>
      <c r="E77" s="26">
        <v>0</v>
      </c>
      <c r="F77" s="26">
        <v>0</v>
      </c>
      <c r="G77" s="26">
        <v>0</v>
      </c>
      <c r="H77" s="26">
        <v>0</v>
      </c>
    </row>
    <row r="78" spans="2:8" s="12" customFormat="1" x14ac:dyDescent="0.25">
      <c r="B78" s="25" t="s">
        <v>10</v>
      </c>
      <c r="C78" s="27"/>
      <c r="D78" s="27"/>
      <c r="E78" s="27"/>
      <c r="F78" s="27"/>
      <c r="G78" s="27"/>
      <c r="H78" s="27"/>
    </row>
    <row r="79" spans="2:8" s="12" customFormat="1" x14ac:dyDescent="0.25">
      <c r="B79" s="23" t="s">
        <v>79</v>
      </c>
      <c r="C79" s="24">
        <f>SUM(C80:C82)</f>
        <v>0</v>
      </c>
      <c r="D79" s="24">
        <f>E79-C79</f>
        <v>0</v>
      </c>
      <c r="E79" s="24">
        <f>SUM(E80:E82)</f>
        <v>0</v>
      </c>
      <c r="F79" s="24">
        <v>0</v>
      </c>
      <c r="G79" s="24">
        <v>0</v>
      </c>
      <c r="H79" s="24">
        <v>0</v>
      </c>
    </row>
    <row r="80" spans="2:8" s="12" customFormat="1" x14ac:dyDescent="0.25">
      <c r="B80" s="25" t="s">
        <v>80</v>
      </c>
      <c r="C80" s="26">
        <v>0</v>
      </c>
      <c r="D80" s="26">
        <f t="shared" ref="D80:D82" si="16">E80-C80</f>
        <v>0</v>
      </c>
      <c r="E80" s="26">
        <v>0</v>
      </c>
      <c r="F80" s="26">
        <v>0</v>
      </c>
      <c r="G80" s="26">
        <v>0</v>
      </c>
      <c r="H80" s="26">
        <v>0</v>
      </c>
    </row>
    <row r="81" spans="2:16" s="11" customFormat="1" x14ac:dyDescent="0.25">
      <c r="B81" s="25" t="s">
        <v>81</v>
      </c>
      <c r="C81" s="26">
        <v>0</v>
      </c>
      <c r="D81" s="26">
        <f t="shared" si="16"/>
        <v>0</v>
      </c>
      <c r="E81" s="26">
        <v>0</v>
      </c>
      <c r="F81" s="26">
        <v>0</v>
      </c>
      <c r="G81" s="26">
        <v>0</v>
      </c>
      <c r="H81" s="26">
        <v>0</v>
      </c>
    </row>
    <row r="82" spans="2:16" s="12" customFormat="1" x14ac:dyDescent="0.25">
      <c r="B82" s="25" t="s">
        <v>82</v>
      </c>
      <c r="C82" s="26">
        <v>0</v>
      </c>
      <c r="D82" s="26">
        <f t="shared" si="16"/>
        <v>0</v>
      </c>
      <c r="E82" s="26">
        <v>0</v>
      </c>
      <c r="F82" s="26">
        <v>0</v>
      </c>
      <c r="G82" s="26">
        <v>0</v>
      </c>
      <c r="H82" s="26">
        <v>0</v>
      </c>
    </row>
    <row r="83" spans="2:16" s="12" customFormat="1" x14ac:dyDescent="0.25">
      <c r="B83" s="25" t="s">
        <v>10</v>
      </c>
      <c r="C83" s="29"/>
      <c r="D83" s="29"/>
      <c r="E83" s="29"/>
      <c r="F83" s="29"/>
      <c r="G83" s="29"/>
      <c r="H83" s="29"/>
    </row>
    <row r="84" spans="2:16" s="12" customFormat="1" x14ac:dyDescent="0.25">
      <c r="B84" s="25" t="s">
        <v>83</v>
      </c>
      <c r="C84" s="24">
        <f>SUM(C85:C92)</f>
        <v>102762938.48999999</v>
      </c>
      <c r="D84" s="24">
        <f>E84-C84</f>
        <v>-5000000</v>
      </c>
      <c r="E84" s="24">
        <f>SUM(E85:E92)</f>
        <v>97762938.489999995</v>
      </c>
      <c r="F84" s="24">
        <f>SUM(F85:F92)</f>
        <v>20002347.869999997</v>
      </c>
      <c r="G84" s="24">
        <f>SUM(G85:G92)</f>
        <v>20002347.869999997</v>
      </c>
      <c r="H84" s="24">
        <f>E84-F84</f>
        <v>77760590.620000005</v>
      </c>
    </row>
    <row r="85" spans="2:16" s="12" customFormat="1" x14ac:dyDescent="0.25">
      <c r="B85" s="25" t="s">
        <v>84</v>
      </c>
      <c r="C85" s="26">
        <v>76234860</v>
      </c>
      <c r="D85" s="26">
        <f t="shared" ref="D85:D91" si="17">E85-C85</f>
        <v>-5000000</v>
      </c>
      <c r="E85" s="26">
        <v>71234860</v>
      </c>
      <c r="F85" s="26">
        <v>14069342.439999999</v>
      </c>
      <c r="G85" s="26">
        <v>14069342.439999999</v>
      </c>
      <c r="H85" s="26">
        <f t="shared" ref="H85:H91" si="18">E85-F85</f>
        <v>57165517.560000002</v>
      </c>
    </row>
    <row r="86" spans="2:16" s="11" customFormat="1" x14ac:dyDescent="0.25">
      <c r="B86" s="25" t="s">
        <v>85</v>
      </c>
      <c r="C86" s="26">
        <v>26528078.489999998</v>
      </c>
      <c r="D86" s="26">
        <f t="shared" si="17"/>
        <v>0</v>
      </c>
      <c r="E86" s="26">
        <v>26528078.489999998</v>
      </c>
      <c r="F86" s="26">
        <v>5933005.4299999997</v>
      </c>
      <c r="G86" s="26">
        <v>5933005.4299999997</v>
      </c>
      <c r="H86" s="26">
        <f t="shared" si="18"/>
        <v>20595073.059999999</v>
      </c>
      <c r="I86" s="13"/>
      <c r="J86" s="13"/>
      <c r="K86" s="13"/>
      <c r="L86" s="13"/>
      <c r="M86" s="13"/>
      <c r="N86" s="13"/>
      <c r="O86" s="13"/>
      <c r="P86" s="13"/>
    </row>
    <row r="87" spans="2:16" s="12" customFormat="1" x14ac:dyDescent="0.25">
      <c r="B87" s="25" t="s">
        <v>86</v>
      </c>
      <c r="C87" s="26">
        <v>0</v>
      </c>
      <c r="D87" s="26">
        <f t="shared" si="17"/>
        <v>0</v>
      </c>
      <c r="E87" s="26">
        <v>0</v>
      </c>
      <c r="F87" s="26">
        <v>0</v>
      </c>
      <c r="G87" s="26">
        <v>0</v>
      </c>
      <c r="H87" s="26">
        <f t="shared" si="18"/>
        <v>0</v>
      </c>
    </row>
    <row r="88" spans="2:16" s="12" customFormat="1" x14ac:dyDescent="0.25">
      <c r="B88" s="25" t="s">
        <v>87</v>
      </c>
      <c r="C88" s="26">
        <v>0</v>
      </c>
      <c r="D88" s="26">
        <f t="shared" si="17"/>
        <v>0</v>
      </c>
      <c r="E88" s="26">
        <v>0</v>
      </c>
      <c r="F88" s="26">
        <v>0</v>
      </c>
      <c r="G88" s="26">
        <v>0</v>
      </c>
      <c r="H88" s="26">
        <f t="shared" si="18"/>
        <v>0</v>
      </c>
    </row>
    <row r="89" spans="2:16" s="12" customFormat="1" x14ac:dyDescent="0.25">
      <c r="B89" s="25" t="s">
        <v>88</v>
      </c>
      <c r="C89" s="26">
        <v>0</v>
      </c>
      <c r="D89" s="26">
        <f t="shared" si="17"/>
        <v>0</v>
      </c>
      <c r="E89" s="26">
        <v>0</v>
      </c>
      <c r="F89" s="26">
        <v>0</v>
      </c>
      <c r="G89" s="26">
        <v>0</v>
      </c>
      <c r="H89" s="26">
        <f t="shared" si="18"/>
        <v>0</v>
      </c>
    </row>
    <row r="90" spans="2:16" s="12" customFormat="1" x14ac:dyDescent="0.25">
      <c r="B90" s="25" t="s">
        <v>89</v>
      </c>
      <c r="C90" s="26">
        <v>0</v>
      </c>
      <c r="D90" s="26">
        <f t="shared" si="17"/>
        <v>0</v>
      </c>
      <c r="E90" s="26">
        <v>0</v>
      </c>
      <c r="F90" s="26">
        <v>0</v>
      </c>
      <c r="G90" s="26">
        <v>0</v>
      </c>
      <c r="H90" s="26">
        <f t="shared" si="18"/>
        <v>0</v>
      </c>
    </row>
    <row r="91" spans="2:16" s="12" customFormat="1" x14ac:dyDescent="0.25">
      <c r="B91" s="25" t="s">
        <v>90</v>
      </c>
      <c r="C91" s="26">
        <v>0</v>
      </c>
      <c r="D91" s="26">
        <f t="shared" si="17"/>
        <v>0</v>
      </c>
      <c r="E91" s="26">
        <v>0</v>
      </c>
      <c r="F91" s="26">
        <v>0</v>
      </c>
      <c r="G91" s="26">
        <v>0</v>
      </c>
      <c r="H91" s="26">
        <f t="shared" si="18"/>
        <v>0</v>
      </c>
    </row>
    <row r="92" spans="2:16" x14ac:dyDescent="0.25">
      <c r="B92" s="30" t="s">
        <v>10</v>
      </c>
      <c r="C92" s="27"/>
      <c r="D92" s="27"/>
      <c r="E92" s="27"/>
      <c r="F92" s="27"/>
      <c r="G92" s="27"/>
      <c r="H92" s="27"/>
    </row>
    <row r="93" spans="2:16" ht="15.75" thickBot="1" x14ac:dyDescent="0.3">
      <c r="B93" s="31" t="s">
        <v>91</v>
      </c>
      <c r="C93" s="32">
        <f>C12+C21+C32+C43+C54+C65+C70+C79+C84</f>
        <v>2254499340.46</v>
      </c>
      <c r="D93" s="32">
        <f>D12+D21+D32+D43+D54+D65+D70+D79+D84</f>
        <v>133212154.20999983</v>
      </c>
      <c r="E93" s="32">
        <f>E12+E21+E32+E43+E54+E65+E70+E79+E84</f>
        <v>2387711494.6699996</v>
      </c>
      <c r="F93" s="32">
        <f>F12+F21+F32+F43+F54+F65+F70+F79+F84</f>
        <v>522141960.80000001</v>
      </c>
      <c r="G93" s="32">
        <f>G12+G21+G32+G43+G54+G65+G70+G79+G84</f>
        <v>522141960.80000001</v>
      </c>
      <c r="H93" s="32">
        <f>H12+H21+H32+H43+H54+H65+H70+H79+H84</f>
        <v>1865569533.8699999</v>
      </c>
    </row>
    <row r="94" spans="2:16" x14ac:dyDescent="0.25">
      <c r="B94" s="33"/>
      <c r="C94" s="34"/>
      <c r="D94" s="34"/>
      <c r="E94" s="34"/>
      <c r="F94" s="34"/>
      <c r="G94" s="34"/>
      <c r="H94" s="34"/>
    </row>
    <row r="95" spans="2:16" x14ac:dyDescent="0.25">
      <c r="F95" s="14">
        <f>522141960.8-F93</f>
        <v>0</v>
      </c>
    </row>
    <row r="97" spans="4:4" x14ac:dyDescent="0.25">
      <c r="D97" s="15">
        <f>C93-2387711494.67</f>
        <v>-133212154.21000004</v>
      </c>
    </row>
  </sheetData>
  <mergeCells count="4">
    <mergeCell ref="B2:H2"/>
    <mergeCell ref="B3:H3"/>
    <mergeCell ref="B4:H4"/>
    <mergeCell ref="B5:H5"/>
  </mergeCells>
  <pageMargins left="0.7" right="0.7" top="0.75" bottom="0.75" header="0.3" footer="0.3"/>
  <pageSetup paperSize="9" scale="44" orientation="portrait" horizontalDpi="4294967295" verticalDpi="4294967295" r:id="rId1"/>
  <rowBreaks count="1" manualBreakCount="1">
    <brk id="37" max="7" man="1"/>
  </rowBreaks>
  <colBreaks count="1" manualBreakCount="1">
    <brk id="4" max="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2019-08-16T20:48:19Z</dcterms:created>
  <dcterms:modified xsi:type="dcterms:W3CDTF">2019-08-16T20:52:48Z</dcterms:modified>
</cp:coreProperties>
</file>