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<sst xmlns="http://schemas.openxmlformats.org/spreadsheetml/2006/main" count="78" uniqueCount="78">
  <si>
    <t>MUNICIPIO DE DURANGO</t>
  </si>
  <si>
    <t>Estado Analítico de Ingresos Detallado - LDF</t>
  </si>
  <si>
    <t>Del 1 de enero al 30 de septiembre de 2020 (b)</t>
  </si>
  <si>
    <t>(PESOS)</t>
  </si>
  <si>
    <t>Concepto</t>
  </si>
  <si>
    <t>Ingreso</t>
  </si>
  <si>
    <t>Diferencia (e)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</si>
  <si>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</si>
  <si>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</si>
  <si>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</si>
  <si>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</si>
  <si>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</si>
  <si>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</si>
  <si>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</si>
  <si>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</si>
  <si>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</si>
  <si>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</si>
  <si>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</si>
  <si>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</si>
  <si>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</si>
  <si>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</si>
  <si>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</si>
  <si>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</si>
  <si>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</si>
  <si>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</si>
  <si>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</si>
  <si>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</si>
  <si>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</si>
  <si>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</si>
  <si>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</si>
  <si>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</si>
  <si>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</si>
  <si>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</si>
  <si>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</si>
  <si>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</si>
  <si>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</si>
  <si>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</si>
  <si>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</si>
  <si>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</si>
  <si>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</si>
  <si>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</si>
  <si>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</si>
  <si>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</si>
  <si>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</si>
  <si>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</si>
  <si>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</si>
  <si>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 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</si>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</sst>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3" fontId="37" fillId="33" borderId="10" xfId="47" applyNumberFormat="1" applyFont="1" applyFill="1" applyBorder="1" applyAlignment="1">
      <alignment horizontal="center" vertical="center" wrapText="1"/>
    </xf>
    <xf numFmtId="3" fontId="37" fillId="33" borderId="11" xfId="47" applyNumberFormat="1" applyFont="1" applyFill="1" applyBorder="1" applyAlignment="1">
      <alignment horizontal="center" vertical="center" wrapText="1"/>
    </xf>
    <xf numFmtId="3" fontId="38" fillId="0" borderId="12" xfId="47" applyNumberFormat="1" applyFont="1" applyBorder="1" applyAlignment="1">
      <alignment vertical="center"/>
    </xf>
    <xf numFmtId="0" fontId="38" fillId="0" borderId="13" xfId="0" applyFont="1" applyBorder="1" applyAlignment="1">
      <alignment horizontal="left" vertical="center"/>
    </xf>
    <xf numFmtId="3" fontId="2" fillId="0" borderId="12" xfId="47" applyNumberFormat="1" applyFont="1" applyBorder="1" applyAlignment="1">
      <alignment vertical="center"/>
    </xf>
    <xf numFmtId="3" fontId="39" fillId="0" borderId="12" xfId="47" applyNumberFormat="1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14" xfId="0" applyFont="1" applyFill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justify" vertical="center"/>
    </xf>
    <xf numFmtId="0" fontId="38" fillId="0" borderId="0" xfId="0" applyFont="1" applyAlignment="1">
      <alignment horizontal="justify" vertical="center"/>
    </xf>
    <xf numFmtId="0" fontId="38" fillId="0" borderId="14" xfId="0" applyFont="1" applyBorder="1" applyAlignment="1">
      <alignment horizontal="justify" vertical="center"/>
    </xf>
    <xf numFmtId="3" fontId="39" fillId="0" borderId="15" xfId="47" applyNumberFormat="1" applyFont="1" applyFill="1" applyBorder="1" applyAlignment="1">
      <alignment vertical="center"/>
    </xf>
    <xf numFmtId="3" fontId="38" fillId="0" borderId="15" xfId="47" applyNumberFormat="1" applyFont="1" applyFill="1" applyBorder="1" applyAlignment="1">
      <alignment vertical="center"/>
    </xf>
    <xf numFmtId="3" fontId="38" fillId="0" borderId="16" xfId="47" applyNumberFormat="1" applyFont="1" applyFill="1" applyBorder="1" applyAlignment="1">
      <alignment vertical="center"/>
    </xf>
    <xf numFmtId="3" fontId="38" fillId="0" borderId="12" xfId="47" applyNumberFormat="1" applyFont="1" applyFill="1" applyBorder="1" applyAlignment="1">
      <alignment vertical="center"/>
    </xf>
    <xf numFmtId="0" fontId="38" fillId="0" borderId="14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17" xfId="0" applyFont="1" applyBorder="1" applyAlignment="1">
      <alignment horizontal="justify" vertical="center"/>
    </xf>
    <xf numFmtId="3" fontId="38" fillId="0" borderId="10" xfId="47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8" fillId="0" borderId="18" xfId="0" applyFont="1" applyBorder="1" applyAlignment="1">
      <alignment horizontal="justify" vertical="center"/>
    </xf>
    <xf numFmtId="0" fontId="38" fillId="0" borderId="19" xfId="0" applyFont="1" applyBorder="1" applyAlignment="1">
      <alignment horizontal="justify" vertical="center"/>
    </xf>
    <xf numFmtId="0" fontId="38" fillId="0" borderId="0" xfId="0" applyFont="1" applyAlignment="1">
      <alignment horizontal="justify" vertical="center"/>
    </xf>
    <xf numFmtId="0" fontId="38" fillId="0" borderId="14" xfId="0" applyFont="1" applyBorder="1" applyAlignment="1">
      <alignment horizontal="justify" vertical="center"/>
    </xf>
    <xf numFmtId="0" fontId="39" fillId="0" borderId="13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20" xfId="0" applyFont="1" applyBorder="1" applyAlignment="1">
      <alignment horizontal="justify" vertical="center"/>
    </xf>
    <xf numFmtId="0" fontId="38" fillId="0" borderId="21" xfId="0" applyFont="1" applyBorder="1" applyAlignment="1">
      <alignment horizontal="justify" vertical="center"/>
    </xf>
    <xf numFmtId="0" fontId="38" fillId="0" borderId="22" xfId="0" applyFont="1" applyBorder="1" applyAlignment="1">
      <alignment horizontal="justify" vertical="center"/>
    </xf>
    <xf numFmtId="0" fontId="39" fillId="0" borderId="12" xfId="0" applyFont="1" applyBorder="1" applyAlignment="1">
      <alignment horizontal="left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3" fontId="37" fillId="33" borderId="23" xfId="47" applyNumberFormat="1" applyFont="1" applyFill="1" applyBorder="1" applyAlignment="1">
      <alignment horizontal="center" vertical="center"/>
    </xf>
    <xf numFmtId="3" fontId="37" fillId="33" borderId="24" xfId="47" applyNumberFormat="1" applyFont="1" applyFill="1" applyBorder="1" applyAlignment="1">
      <alignment horizontal="center" vertical="center"/>
    </xf>
    <xf numFmtId="3" fontId="37" fillId="33" borderId="11" xfId="47" applyNumberFormat="1" applyFont="1" applyFill="1" applyBorder="1" applyAlignment="1">
      <alignment horizontal="center" vertical="center"/>
    </xf>
    <xf numFmtId="3" fontId="37" fillId="33" borderId="25" xfId="47" applyNumberFormat="1" applyFont="1" applyFill="1" applyBorder="1" applyAlignment="1">
      <alignment horizontal="center" vertical="center"/>
    </xf>
    <xf numFmtId="3" fontId="37" fillId="33" borderId="26" xfId="47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_daguilar\Downloads\09%202020%20EDOS%20FINANCIEROS%20ARMONIZADOS%20PRESILV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"/>
      <sheetName val="EA"/>
      <sheetName val="ESF"/>
      <sheetName val="ECSF"/>
      <sheetName val="EVH"/>
      <sheetName val="EAA"/>
      <sheetName val="EF"/>
      <sheetName val="EAD"/>
      <sheetName val="EAI"/>
      <sheetName val="Conciliación"/>
      <sheetName val="P COG"/>
      <sheetName val="P ADMIVA "/>
      <sheetName val="P FUNCIONAL"/>
      <sheetName val="P CLASIF ECON"/>
      <sheetName val="P END NETO"/>
      <sheetName val="P INTS DEUDA"/>
      <sheetName val="LDF F1 ESF "/>
      <sheetName val="LDF F2 IADP"/>
      <sheetName val="LDF F3 AODifsfin (2)"/>
      <sheetName val="LDF F4 Balance"/>
      <sheetName val="LDF F5 Analitico de Ingresos"/>
      <sheetName val="171120"/>
      <sheetName val="LDF 6 a) COG"/>
      <sheetName val="LDF 6 b) ADMVA"/>
      <sheetName val="LDF 6 c) FUNC"/>
      <sheetName val="LDF 6 d) SERV PROF"/>
    </sheetNames>
    <sheetDataSet>
      <sheetData sheetId="0">
        <row r="573">
          <cell r="E573">
            <v>27435788.37</v>
          </cell>
        </row>
        <row r="574">
          <cell r="E574">
            <v>161986946.62</v>
          </cell>
        </row>
        <row r="576">
          <cell r="E576">
            <v>9213789.05</v>
          </cell>
        </row>
        <row r="577">
          <cell r="E577">
            <v>14720911.55</v>
          </cell>
        </row>
        <row r="579">
          <cell r="E579">
            <v>972198.72</v>
          </cell>
        </row>
      </sheetData>
      <sheetData sheetId="8">
        <row r="11">
          <cell r="E11">
            <v>150810028.55</v>
          </cell>
        </row>
        <row r="12">
          <cell r="E12">
            <v>18251349.18</v>
          </cell>
        </row>
        <row r="30">
          <cell r="F30">
            <v>9423095.56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55">
      <selection activeCell="A1" sqref="A1:I78"/>
    </sheetView>
  </sheetViews>
  <sheetFormatPr defaultColWidth="11.421875" defaultRowHeight="15"/>
  <cols>
    <col min="3" max="3" width="37.140625" style="0" customWidth="1"/>
    <col min="4" max="4" width="12.28125" style="0" bestFit="1" customWidth="1"/>
    <col min="5" max="5" width="14.140625" style="0" customWidth="1"/>
    <col min="6" max="8" width="12.28125" style="0" bestFit="1" customWidth="1"/>
  </cols>
  <sheetData>
    <row r="1" spans="1:9" ht="15">
      <c r="A1" s="36" t="s">
        <v>0</v>
      </c>
      <c r="B1" s="37"/>
      <c r="C1" s="37"/>
      <c r="D1" s="37"/>
      <c r="E1" s="37"/>
      <c r="F1" s="37"/>
      <c r="G1" s="37"/>
      <c r="H1" s="37"/>
      <c r="I1" s="38"/>
    </row>
    <row r="2" spans="1:9" ht="15">
      <c r="A2" s="39" t="s">
        <v>1</v>
      </c>
      <c r="B2" s="40"/>
      <c r="C2" s="40"/>
      <c r="D2" s="40"/>
      <c r="E2" s="40"/>
      <c r="F2" s="40"/>
      <c r="G2" s="40"/>
      <c r="H2" s="40"/>
      <c r="I2" s="41"/>
    </row>
    <row r="3" spans="1:9" ht="15">
      <c r="A3" s="39" t="s">
        <v>2</v>
      </c>
      <c r="B3" s="40"/>
      <c r="C3" s="40"/>
      <c r="D3" s="40"/>
      <c r="E3" s="40"/>
      <c r="F3" s="40"/>
      <c r="G3" s="40"/>
      <c r="H3" s="40"/>
      <c r="I3" s="41"/>
    </row>
    <row r="4" spans="1:9" ht="15.75" thickBot="1">
      <c r="A4" s="42" t="s">
        <v>3</v>
      </c>
      <c r="B4" s="43"/>
      <c r="C4" s="43"/>
      <c r="D4" s="43"/>
      <c r="E4" s="43"/>
      <c r="F4" s="43"/>
      <c r="G4" s="43"/>
      <c r="H4" s="43"/>
      <c r="I4" s="44"/>
    </row>
    <row r="5" spans="1:9" ht="15.75" thickBot="1">
      <c r="A5" s="45" t="s">
        <v>4</v>
      </c>
      <c r="B5" s="46"/>
      <c r="C5" s="47"/>
      <c r="D5" s="48" t="s">
        <v>5</v>
      </c>
      <c r="E5" s="49"/>
      <c r="F5" s="49"/>
      <c r="G5" s="49"/>
      <c r="H5" s="50"/>
      <c r="I5" s="51" t="s">
        <v>6</v>
      </c>
    </row>
    <row r="6" spans="1:9" ht="48.75" thickBot="1">
      <c r="A6" s="42" t="s">
        <v>7</v>
      </c>
      <c r="B6" s="43"/>
      <c r="C6" s="44"/>
      <c r="D6" s="1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52"/>
    </row>
    <row r="7" spans="1:9" ht="15">
      <c r="A7" s="32"/>
      <c r="B7" s="33"/>
      <c r="C7" s="34"/>
      <c r="D7" s="3"/>
      <c r="E7" s="3"/>
      <c r="F7" s="3"/>
      <c r="G7" s="3"/>
      <c r="H7" s="3"/>
      <c r="I7" s="3"/>
    </row>
    <row r="8" spans="1:9" ht="15">
      <c r="A8" s="27" t="s">
        <v>13</v>
      </c>
      <c r="B8" s="28"/>
      <c r="C8" s="35"/>
      <c r="D8" s="3"/>
      <c r="E8" s="3"/>
      <c r="F8" s="3"/>
      <c r="G8" s="3"/>
      <c r="H8" s="3"/>
      <c r="I8" s="3"/>
    </row>
    <row r="9" spans="1:9" ht="15">
      <c r="A9" s="4"/>
      <c r="B9" s="29" t="s">
        <v>14</v>
      </c>
      <c r="C9" s="30"/>
      <c r="D9" s="3">
        <v>487279954.26</v>
      </c>
      <c r="E9" s="3">
        <v>0</v>
      </c>
      <c r="F9" s="3">
        <f>D9+E9</f>
        <v>487279954.26</v>
      </c>
      <c r="G9" s="3">
        <v>346025526.81</v>
      </c>
      <c r="H9" s="3">
        <v>346025526.81</v>
      </c>
      <c r="I9" s="3">
        <f>H9-D9</f>
        <v>-141254427.45</v>
      </c>
    </row>
    <row r="10" spans="1:9" ht="15">
      <c r="A10" s="4"/>
      <c r="B10" s="29" t="s">
        <v>15</v>
      </c>
      <c r="C10" s="30"/>
      <c r="D10" s="3">
        <v>0</v>
      </c>
      <c r="E10" s="3">
        <v>0</v>
      </c>
      <c r="F10" s="3">
        <f aca="true" t="shared" si="0" ref="F10:F15">D10+E10</f>
        <v>0</v>
      </c>
      <c r="G10" s="3">
        <v>0</v>
      </c>
      <c r="H10" s="3">
        <v>0</v>
      </c>
      <c r="I10" s="3">
        <f aca="true" t="shared" si="1" ref="I10:I15">H10-D10</f>
        <v>0</v>
      </c>
    </row>
    <row r="11" spans="1:9" ht="15">
      <c r="A11" s="4"/>
      <c r="B11" s="29" t="s">
        <v>16</v>
      </c>
      <c r="C11" s="30"/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</row>
    <row r="12" spans="1:9" ht="15">
      <c r="A12" s="4"/>
      <c r="B12" s="29" t="s">
        <v>17</v>
      </c>
      <c r="C12" s="30"/>
      <c r="D12" s="5">
        <f>'[1]EAI'!E11</f>
        <v>150810028.55</v>
      </c>
      <c r="E12" s="3">
        <v>0</v>
      </c>
      <c r="F12" s="3">
        <v>157089335.31</v>
      </c>
      <c r="G12" s="3">
        <v>125129020.48</v>
      </c>
      <c r="H12" s="3">
        <v>125129020.48</v>
      </c>
      <c r="I12" s="3">
        <f t="shared" si="1"/>
        <v>-25681008.070000008</v>
      </c>
    </row>
    <row r="13" spans="1:9" ht="15">
      <c r="A13" s="4"/>
      <c r="B13" s="29" t="s">
        <v>18</v>
      </c>
      <c r="C13" s="30"/>
      <c r="D13" s="5">
        <f>'[1]EAI'!E12</f>
        <v>18251349.18</v>
      </c>
      <c r="E13" s="3">
        <v>0</v>
      </c>
      <c r="F13" s="3">
        <v>11972042.42</v>
      </c>
      <c r="G13" s="3">
        <v>4889536.38</v>
      </c>
      <c r="H13" s="3">
        <v>4889536.38</v>
      </c>
      <c r="I13" s="3">
        <f t="shared" si="1"/>
        <v>-13361812.8</v>
      </c>
    </row>
    <row r="14" spans="1:9" ht="15">
      <c r="A14" s="4"/>
      <c r="B14" s="29" t="s">
        <v>19</v>
      </c>
      <c r="C14" s="30"/>
      <c r="D14" s="3">
        <v>44801743.1</v>
      </c>
      <c r="E14" s="3">
        <f>'[1]EAI'!F30</f>
        <v>9423095.56</v>
      </c>
      <c r="F14" s="3">
        <f>D14+E14</f>
        <v>54224838.660000004</v>
      </c>
      <c r="G14" s="3">
        <v>54224838.66</v>
      </c>
      <c r="H14" s="3">
        <v>54224838.66</v>
      </c>
      <c r="I14" s="3">
        <f t="shared" si="1"/>
        <v>9423095.559999995</v>
      </c>
    </row>
    <row r="15" spans="1:9" ht="15">
      <c r="A15" s="4"/>
      <c r="B15" s="29" t="s">
        <v>20</v>
      </c>
      <c r="C15" s="30"/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</row>
    <row r="16" spans="1:9" ht="15">
      <c r="A16" s="31"/>
      <c r="B16" s="29" t="s">
        <v>21</v>
      </c>
      <c r="C16" s="30"/>
      <c r="D16" s="6">
        <f aca="true" t="shared" si="2" ref="D16:I16">SUM(D17:D28)</f>
        <v>1029770902</v>
      </c>
      <c r="E16" s="6">
        <f t="shared" si="2"/>
        <v>23158283</v>
      </c>
      <c r="F16" s="6">
        <f t="shared" si="2"/>
        <v>1052929185</v>
      </c>
      <c r="G16" s="6">
        <f t="shared" si="2"/>
        <v>738881119.7899998</v>
      </c>
      <c r="H16" s="6">
        <f t="shared" si="2"/>
        <v>738881119.7899998</v>
      </c>
      <c r="I16" s="6">
        <f t="shared" si="2"/>
        <v>-290889782.21</v>
      </c>
    </row>
    <row r="17" spans="1:9" ht="15">
      <c r="A17" s="31"/>
      <c r="B17" s="29" t="s">
        <v>22</v>
      </c>
      <c r="C17" s="30"/>
      <c r="D17" s="6"/>
      <c r="E17" s="6"/>
      <c r="F17" s="6"/>
      <c r="G17" s="6"/>
      <c r="H17" s="6"/>
      <c r="I17" s="6"/>
    </row>
    <row r="18" spans="1:9" ht="15">
      <c r="A18" s="4"/>
      <c r="B18" s="7"/>
      <c r="C18" s="8" t="s">
        <v>23</v>
      </c>
      <c r="D18" s="3">
        <v>618494413</v>
      </c>
      <c r="E18" s="3">
        <v>14321703</v>
      </c>
      <c r="F18" s="3">
        <f aca="true" t="shared" si="3" ref="F18:F28">D18+E18</f>
        <v>632816116</v>
      </c>
      <c r="G18" s="3">
        <v>437513737.7</v>
      </c>
      <c r="H18" s="3">
        <v>437513737.7</v>
      </c>
      <c r="I18" s="3">
        <f aca="true" t="shared" si="4" ref="I18:I40">H18-D18</f>
        <v>-180980675.3</v>
      </c>
    </row>
    <row r="19" spans="1:9" ht="15">
      <c r="A19" s="4"/>
      <c r="B19" s="7"/>
      <c r="C19" s="8" t="s">
        <v>24</v>
      </c>
      <c r="D19" s="3">
        <v>256161416</v>
      </c>
      <c r="E19" s="3">
        <v>-7978421</v>
      </c>
      <c r="F19" s="3">
        <f t="shared" si="3"/>
        <v>248182995</v>
      </c>
      <c r="G19" s="3">
        <f>'[1]Balanza'!E574</f>
        <v>161986946.62</v>
      </c>
      <c r="H19" s="3">
        <f aca="true" t="shared" si="5" ref="H19:H35">G19</f>
        <v>161986946.62</v>
      </c>
      <c r="I19" s="3">
        <f t="shared" si="4"/>
        <v>-94174469.38</v>
      </c>
    </row>
    <row r="20" spans="1:9" ht="15">
      <c r="A20" s="4"/>
      <c r="B20" s="7"/>
      <c r="C20" s="8" t="s">
        <v>25</v>
      </c>
      <c r="D20" s="3">
        <v>37749696</v>
      </c>
      <c r="E20" s="3">
        <v>-3780968</v>
      </c>
      <c r="F20" s="3">
        <f t="shared" si="3"/>
        <v>33968728</v>
      </c>
      <c r="G20" s="3">
        <f>'[1]Balanza'!E573</f>
        <v>27435788.37</v>
      </c>
      <c r="H20" s="3">
        <f t="shared" si="5"/>
        <v>27435788.37</v>
      </c>
      <c r="I20" s="3">
        <f t="shared" si="4"/>
        <v>-10313907.629999999</v>
      </c>
    </row>
    <row r="21" spans="1:9" ht="15">
      <c r="A21" s="4"/>
      <c r="B21" s="7"/>
      <c r="C21" s="8" t="s">
        <v>26</v>
      </c>
      <c r="D21" s="3">
        <v>0</v>
      </c>
      <c r="E21" s="3">
        <v>0</v>
      </c>
      <c r="F21" s="3">
        <f t="shared" si="3"/>
        <v>0</v>
      </c>
      <c r="G21" s="3">
        <f>0</f>
        <v>0</v>
      </c>
      <c r="H21" s="3">
        <f t="shared" si="5"/>
        <v>0</v>
      </c>
      <c r="I21" s="3">
        <f t="shared" si="4"/>
        <v>0</v>
      </c>
    </row>
    <row r="22" spans="1:9" ht="15">
      <c r="A22" s="4"/>
      <c r="B22" s="7"/>
      <c r="C22" s="8" t="s">
        <v>27</v>
      </c>
      <c r="D22" s="3">
        <v>0</v>
      </c>
      <c r="E22" s="3">
        <v>0</v>
      </c>
      <c r="F22" s="3">
        <f t="shared" si="3"/>
        <v>0</v>
      </c>
      <c r="G22" s="3">
        <v>0</v>
      </c>
      <c r="H22" s="3">
        <f t="shared" si="5"/>
        <v>0</v>
      </c>
      <c r="I22" s="3">
        <f t="shared" si="4"/>
        <v>0</v>
      </c>
    </row>
    <row r="23" spans="1:9" ht="15">
      <c r="A23" s="4"/>
      <c r="B23" s="7"/>
      <c r="C23" s="8" t="s">
        <v>28</v>
      </c>
      <c r="D23" s="3">
        <v>14968994</v>
      </c>
      <c r="E23" s="3">
        <v>3902178</v>
      </c>
      <c r="F23" s="3">
        <f t="shared" si="3"/>
        <v>18871172</v>
      </c>
      <c r="G23" s="3">
        <f>'[1]Balanza'!E576</f>
        <v>9213789.05</v>
      </c>
      <c r="H23" s="3">
        <f t="shared" si="5"/>
        <v>9213789.05</v>
      </c>
      <c r="I23" s="3">
        <f t="shared" si="4"/>
        <v>-5755204.949999999</v>
      </c>
    </row>
    <row r="24" spans="1:9" ht="15">
      <c r="A24" s="4"/>
      <c r="B24" s="7"/>
      <c r="C24" s="8" t="s">
        <v>29</v>
      </c>
      <c r="D24" s="3">
        <v>0</v>
      </c>
      <c r="E24" s="3">
        <v>0</v>
      </c>
      <c r="F24" s="3">
        <f t="shared" si="3"/>
        <v>0</v>
      </c>
      <c r="G24" s="3">
        <v>0</v>
      </c>
      <c r="H24" s="3">
        <f t="shared" si="5"/>
        <v>0</v>
      </c>
      <c r="I24" s="3">
        <f t="shared" si="4"/>
        <v>0</v>
      </c>
    </row>
    <row r="25" spans="1:9" ht="15">
      <c r="A25" s="4"/>
      <c r="B25" s="7"/>
      <c r="C25" s="8" t="s">
        <v>30</v>
      </c>
      <c r="D25" s="3">
        <v>0</v>
      </c>
      <c r="E25" s="3">
        <v>0</v>
      </c>
      <c r="F25" s="3">
        <f t="shared" si="3"/>
        <v>0</v>
      </c>
      <c r="G25" s="3">
        <v>0</v>
      </c>
      <c r="H25" s="3">
        <f t="shared" si="5"/>
        <v>0</v>
      </c>
      <c r="I25" s="3">
        <f t="shared" si="4"/>
        <v>0</v>
      </c>
    </row>
    <row r="26" spans="1:9" ht="15">
      <c r="A26" s="4"/>
      <c r="B26" s="7"/>
      <c r="C26" s="8" t="s">
        <v>31</v>
      </c>
      <c r="D26" s="3">
        <v>26617450</v>
      </c>
      <c r="E26" s="3">
        <v>401323</v>
      </c>
      <c r="F26" s="3">
        <f t="shared" si="3"/>
        <v>27018773</v>
      </c>
      <c r="G26" s="3">
        <f>'[1]Balanza'!E577</f>
        <v>14720911.55</v>
      </c>
      <c r="H26" s="3">
        <f t="shared" si="5"/>
        <v>14720911.55</v>
      </c>
      <c r="I26" s="3">
        <f t="shared" si="4"/>
        <v>-11896538.45</v>
      </c>
    </row>
    <row r="27" spans="1:9" ht="15">
      <c r="A27" s="4"/>
      <c r="B27" s="7"/>
      <c r="C27" s="8" t="s">
        <v>32</v>
      </c>
      <c r="D27" s="3">
        <v>61151543</v>
      </c>
      <c r="E27" s="3">
        <v>15752541</v>
      </c>
      <c r="F27" s="3">
        <f t="shared" si="3"/>
        <v>76904084</v>
      </c>
      <c r="G27" s="3">
        <v>77722564.5</v>
      </c>
      <c r="H27" s="3">
        <f t="shared" si="5"/>
        <v>77722564.5</v>
      </c>
      <c r="I27" s="3">
        <f t="shared" si="4"/>
        <v>16571021.5</v>
      </c>
    </row>
    <row r="28" spans="1:9" ht="15">
      <c r="A28" s="4"/>
      <c r="B28" s="7"/>
      <c r="C28" s="8" t="s">
        <v>33</v>
      </c>
      <c r="D28" s="3">
        <v>14627390</v>
      </c>
      <c r="E28" s="3">
        <v>539927</v>
      </c>
      <c r="F28" s="3">
        <f t="shared" si="3"/>
        <v>15167317</v>
      </c>
      <c r="G28" s="3">
        <v>10287382</v>
      </c>
      <c r="H28" s="3">
        <f t="shared" si="5"/>
        <v>10287382</v>
      </c>
      <c r="I28" s="3">
        <f t="shared" si="4"/>
        <v>-4340008</v>
      </c>
    </row>
    <row r="29" spans="1:9" ht="15">
      <c r="A29" s="4"/>
      <c r="B29" s="29" t="s">
        <v>34</v>
      </c>
      <c r="C29" s="30"/>
      <c r="D29" s="6">
        <f aca="true" t="shared" si="6" ref="D29:I29">SUM(D30:D34)</f>
        <v>12914265</v>
      </c>
      <c r="E29" s="6">
        <f t="shared" si="6"/>
        <v>12610489</v>
      </c>
      <c r="F29" s="6">
        <f t="shared" si="6"/>
        <v>25524754</v>
      </c>
      <c r="G29" s="6">
        <f t="shared" si="6"/>
        <v>16088056.36</v>
      </c>
      <c r="H29" s="6">
        <f t="shared" si="6"/>
        <v>16088056.36</v>
      </c>
      <c r="I29" s="6">
        <f t="shared" si="6"/>
        <v>3173791.3599999994</v>
      </c>
    </row>
    <row r="30" spans="1:9" ht="15">
      <c r="A30" s="4"/>
      <c r="B30" s="7"/>
      <c r="C30" s="9" t="s">
        <v>35</v>
      </c>
      <c r="D30" s="3">
        <v>7521</v>
      </c>
      <c r="E30" s="3">
        <v>-717</v>
      </c>
      <c r="F30" s="3">
        <f aca="true" t="shared" si="7" ref="F30:F35">D30+E30</f>
        <v>6804</v>
      </c>
      <c r="G30" s="3">
        <v>5782.54</v>
      </c>
      <c r="H30" s="3">
        <f t="shared" si="5"/>
        <v>5782.54</v>
      </c>
      <c r="I30" s="3">
        <f t="shared" si="4"/>
        <v>-1738.46</v>
      </c>
    </row>
    <row r="31" spans="1:9" ht="15">
      <c r="A31" s="4"/>
      <c r="B31" s="7"/>
      <c r="C31" s="9" t="s">
        <v>36</v>
      </c>
      <c r="D31" s="3">
        <v>1394687</v>
      </c>
      <c r="E31" s="3">
        <v>63611</v>
      </c>
      <c r="F31" s="3">
        <f t="shared" si="7"/>
        <v>1458298</v>
      </c>
      <c r="G31" s="3">
        <f>'[1]Balanza'!E579</f>
        <v>972198.72</v>
      </c>
      <c r="H31" s="3">
        <f t="shared" si="5"/>
        <v>972198.72</v>
      </c>
      <c r="I31" s="3">
        <f t="shared" si="4"/>
        <v>-422488.28</v>
      </c>
    </row>
    <row r="32" spans="1:9" ht="15">
      <c r="A32" s="4"/>
      <c r="B32" s="7"/>
      <c r="C32" s="9" t="s">
        <v>37</v>
      </c>
      <c r="D32" s="3">
        <v>9073027</v>
      </c>
      <c r="E32" s="3">
        <v>2547595</v>
      </c>
      <c r="F32" s="3">
        <f t="shared" si="7"/>
        <v>11620622</v>
      </c>
      <c r="G32" s="3">
        <v>5110075.1</v>
      </c>
      <c r="H32" s="3">
        <f t="shared" si="5"/>
        <v>5110075.1</v>
      </c>
      <c r="I32" s="3">
        <f t="shared" si="4"/>
        <v>-3962951.9000000004</v>
      </c>
    </row>
    <row r="33" spans="1:9" ht="15">
      <c r="A33" s="4"/>
      <c r="B33" s="7"/>
      <c r="C33" s="9" t="s">
        <v>38</v>
      </c>
      <c r="D33" s="3">
        <v>0</v>
      </c>
      <c r="E33" s="3">
        <v>0</v>
      </c>
      <c r="F33" s="3">
        <f t="shared" si="7"/>
        <v>0</v>
      </c>
      <c r="G33" s="3">
        <v>0</v>
      </c>
      <c r="H33" s="3">
        <f t="shared" si="5"/>
        <v>0</v>
      </c>
      <c r="I33" s="3">
        <f t="shared" si="4"/>
        <v>0</v>
      </c>
    </row>
    <row r="34" spans="1:9" ht="15">
      <c r="A34" s="4"/>
      <c r="B34" s="7"/>
      <c r="C34" s="9" t="s">
        <v>39</v>
      </c>
      <c r="D34" s="3">
        <v>2439030</v>
      </c>
      <c r="E34" s="3">
        <v>10000000</v>
      </c>
      <c r="F34" s="3">
        <f t="shared" si="7"/>
        <v>12439030</v>
      </c>
      <c r="G34" s="3">
        <v>10000000</v>
      </c>
      <c r="H34" s="3">
        <f t="shared" si="5"/>
        <v>10000000</v>
      </c>
      <c r="I34" s="3">
        <f t="shared" si="4"/>
        <v>7560970</v>
      </c>
    </row>
    <row r="35" spans="1:9" ht="15">
      <c r="A35" s="4"/>
      <c r="B35" s="29" t="s">
        <v>40</v>
      </c>
      <c r="C35" s="30"/>
      <c r="D35" s="3">
        <v>0</v>
      </c>
      <c r="E35" s="3">
        <v>0</v>
      </c>
      <c r="F35" s="3">
        <f t="shared" si="7"/>
        <v>0</v>
      </c>
      <c r="G35" s="3">
        <v>0</v>
      </c>
      <c r="H35" s="3">
        <f t="shared" si="5"/>
        <v>0</v>
      </c>
      <c r="I35" s="3">
        <f t="shared" si="4"/>
        <v>0</v>
      </c>
    </row>
    <row r="36" spans="1:9" ht="15">
      <c r="A36" s="4"/>
      <c r="B36" s="29" t="s">
        <v>41</v>
      </c>
      <c r="C36" s="30"/>
      <c r="D36" s="6">
        <f>SUM(D37)</f>
        <v>0</v>
      </c>
      <c r="E36" s="6">
        <f>SUM(E37)</f>
        <v>0</v>
      </c>
      <c r="F36" s="6">
        <f>SUM(F37)</f>
        <v>0</v>
      </c>
      <c r="G36" s="6">
        <f>SUM(G37)</f>
        <v>0</v>
      </c>
      <c r="H36" s="6">
        <f>SUM(H37)</f>
        <v>0</v>
      </c>
      <c r="I36" s="3">
        <f t="shared" si="4"/>
        <v>0</v>
      </c>
    </row>
    <row r="37" spans="1:9" ht="15">
      <c r="A37" s="4"/>
      <c r="B37" s="7"/>
      <c r="C37" s="9" t="s">
        <v>42</v>
      </c>
      <c r="D37" s="3">
        <v>0</v>
      </c>
      <c r="E37" s="3">
        <v>0</v>
      </c>
      <c r="F37" s="3">
        <f>D37+E37</f>
        <v>0</v>
      </c>
      <c r="G37" s="3">
        <v>0</v>
      </c>
      <c r="H37" s="3">
        <v>0</v>
      </c>
      <c r="I37" s="3">
        <f t="shared" si="4"/>
        <v>0</v>
      </c>
    </row>
    <row r="38" spans="1:9" ht="15">
      <c r="A38" s="4"/>
      <c r="B38" s="29" t="s">
        <v>43</v>
      </c>
      <c r="C38" s="30"/>
      <c r="D38" s="6">
        <f>SUM(D39:D40)</f>
        <v>0</v>
      </c>
      <c r="E38" s="6">
        <f>SUM(E39:E40)</f>
        <v>0</v>
      </c>
      <c r="F38" s="6">
        <f>SUM(F39:F40)</f>
        <v>0</v>
      </c>
      <c r="G38" s="6">
        <f>SUM(G39:G40)</f>
        <v>0</v>
      </c>
      <c r="H38" s="6">
        <f>SUM(H39:H40)</f>
        <v>0</v>
      </c>
      <c r="I38" s="3">
        <f t="shared" si="4"/>
        <v>0</v>
      </c>
    </row>
    <row r="39" spans="1:9" ht="15">
      <c r="A39" s="4"/>
      <c r="B39" s="7"/>
      <c r="C39" s="9" t="s">
        <v>44</v>
      </c>
      <c r="D39" s="3">
        <v>0</v>
      </c>
      <c r="E39" s="3">
        <v>0</v>
      </c>
      <c r="F39" s="3">
        <f>D39+E39</f>
        <v>0</v>
      </c>
      <c r="G39" s="3">
        <v>0</v>
      </c>
      <c r="H39" s="3">
        <v>0</v>
      </c>
      <c r="I39" s="3">
        <f t="shared" si="4"/>
        <v>0</v>
      </c>
    </row>
    <row r="40" spans="1:9" ht="15">
      <c r="A40" s="4"/>
      <c r="B40" s="7"/>
      <c r="C40" s="9" t="s">
        <v>45</v>
      </c>
      <c r="D40" s="3">
        <v>0</v>
      </c>
      <c r="E40" s="3">
        <v>0</v>
      </c>
      <c r="F40" s="3">
        <f>D40+E40</f>
        <v>0</v>
      </c>
      <c r="G40" s="3">
        <v>0</v>
      </c>
      <c r="H40" s="3">
        <v>0</v>
      </c>
      <c r="I40" s="3">
        <f t="shared" si="4"/>
        <v>0</v>
      </c>
    </row>
    <row r="41" spans="1:9" ht="15">
      <c r="A41" s="10"/>
      <c r="B41" s="11"/>
      <c r="C41" s="12"/>
      <c r="D41" s="3"/>
      <c r="E41" s="3"/>
      <c r="F41" s="3" t="s">
        <v>46</v>
      </c>
      <c r="G41" s="3"/>
      <c r="H41" s="3"/>
      <c r="I41" s="3"/>
    </row>
    <row r="42" spans="1:9" ht="15">
      <c r="A42" s="27" t="s">
        <v>47</v>
      </c>
      <c r="B42" s="28"/>
      <c r="C42" s="22"/>
      <c r="D42" s="13">
        <f aca="true" t="shared" si="8" ref="D42:I42">D9+D10+D11+D12+D13+D14+D15+D16+D29+D35+D36+D38</f>
        <v>1743828242.09</v>
      </c>
      <c r="E42" s="13">
        <f t="shared" si="8"/>
        <v>45191867.56</v>
      </c>
      <c r="F42" s="13">
        <f t="shared" si="8"/>
        <v>1789020109.6499999</v>
      </c>
      <c r="G42" s="13">
        <f t="shared" si="8"/>
        <v>1285238098.4799998</v>
      </c>
      <c r="H42" s="13">
        <f t="shared" si="8"/>
        <v>1285238098.4799998</v>
      </c>
      <c r="I42" s="13">
        <f t="shared" si="8"/>
        <v>-458590143.60999995</v>
      </c>
    </row>
    <row r="43" spans="1:9" ht="15">
      <c r="A43" s="27" t="s">
        <v>48</v>
      </c>
      <c r="B43" s="28"/>
      <c r="C43" s="22"/>
      <c r="D43" s="14"/>
      <c r="E43" s="15"/>
      <c r="F43" s="16"/>
      <c r="G43" s="15"/>
      <c r="H43" s="15"/>
      <c r="I43" s="15"/>
    </row>
    <row r="44" spans="1:9" ht="15">
      <c r="A44" s="27" t="s">
        <v>49</v>
      </c>
      <c r="B44" s="28"/>
      <c r="C44" s="22"/>
      <c r="D44" s="16"/>
      <c r="E44" s="16"/>
      <c r="F44" s="16"/>
      <c r="G44" s="16"/>
      <c r="H44" s="16"/>
      <c r="I44" s="16"/>
    </row>
    <row r="45" spans="1:9" ht="15">
      <c r="A45" s="10"/>
      <c r="B45" s="11"/>
      <c r="C45" s="12"/>
      <c r="D45" s="16"/>
      <c r="E45" s="16"/>
      <c r="F45" s="16"/>
      <c r="G45" s="16"/>
      <c r="H45" s="16"/>
      <c r="I45" s="16"/>
    </row>
    <row r="46" spans="1:9" ht="15">
      <c r="A46" s="27" t="s">
        <v>50</v>
      </c>
      <c r="B46" s="28"/>
      <c r="C46" s="22"/>
      <c r="D46" s="16"/>
      <c r="E46" s="16"/>
      <c r="F46" s="16"/>
      <c r="G46" s="16"/>
      <c r="H46" s="16"/>
      <c r="I46" s="16"/>
    </row>
    <row r="47" spans="1:9" ht="15">
      <c r="A47" s="4"/>
      <c r="B47" s="29" t="s">
        <v>51</v>
      </c>
      <c r="C47" s="30"/>
      <c r="D47" s="6">
        <f aca="true" t="shared" si="9" ref="D47:I47">SUM(D48:D55)</f>
        <v>538426713</v>
      </c>
      <c r="E47" s="6">
        <f t="shared" si="9"/>
        <v>11699058</v>
      </c>
      <c r="F47" s="6">
        <f t="shared" si="9"/>
        <v>550125771</v>
      </c>
      <c r="G47" s="6">
        <f>SUM(G48:G55)</f>
        <v>416855614</v>
      </c>
      <c r="H47" s="6">
        <f t="shared" si="9"/>
        <v>156914439.89</v>
      </c>
      <c r="I47" s="6">
        <f t="shared" si="9"/>
        <v>381512273.11</v>
      </c>
    </row>
    <row r="48" spans="1:9" ht="15">
      <c r="A48" s="4"/>
      <c r="B48" s="7"/>
      <c r="C48" s="9" t="s">
        <v>52</v>
      </c>
      <c r="D48" s="3">
        <v>0</v>
      </c>
      <c r="E48" s="3">
        <v>0</v>
      </c>
      <c r="F48" s="3">
        <f aca="true" t="shared" si="10" ref="F48:F55">D48+E48</f>
        <v>0</v>
      </c>
      <c r="G48" s="3">
        <v>0</v>
      </c>
      <c r="H48" s="3">
        <v>0</v>
      </c>
      <c r="I48" s="3">
        <f>D48-H48</f>
        <v>0</v>
      </c>
    </row>
    <row r="49" spans="1:9" ht="15">
      <c r="A49" s="4"/>
      <c r="B49" s="7"/>
      <c r="C49" s="9" t="s">
        <v>53</v>
      </c>
      <c r="D49" s="3">
        <v>0</v>
      </c>
      <c r="E49" s="3">
        <v>0</v>
      </c>
      <c r="F49" s="3">
        <f t="shared" si="10"/>
        <v>0</v>
      </c>
      <c r="G49" s="3">
        <v>0</v>
      </c>
      <c r="H49" s="3">
        <v>0</v>
      </c>
      <c r="I49" s="3">
        <f>D49-H49</f>
        <v>0</v>
      </c>
    </row>
    <row r="50" spans="1:9" ht="15">
      <c r="A50" s="4"/>
      <c r="B50" s="7"/>
      <c r="C50" s="9" t="s">
        <v>54</v>
      </c>
      <c r="D50" s="3">
        <v>87266230</v>
      </c>
      <c r="E50" s="3">
        <v>-2039969</v>
      </c>
      <c r="F50" s="3">
        <f t="shared" si="10"/>
        <v>85226261</v>
      </c>
      <c r="G50" s="3">
        <v>68181016</v>
      </c>
      <c r="H50" s="3">
        <f>G50</f>
        <v>68181016</v>
      </c>
      <c r="I50" s="3">
        <f>D50-H50</f>
        <v>19085214</v>
      </c>
    </row>
    <row r="51" spans="1:9" ht="48">
      <c r="A51" s="4"/>
      <c r="B51" s="7"/>
      <c r="C51" s="17" t="s">
        <v>55</v>
      </c>
      <c r="D51" s="3">
        <v>451160483</v>
      </c>
      <c r="E51" s="3">
        <v>13739027</v>
      </c>
      <c r="F51" s="3">
        <f t="shared" si="10"/>
        <v>464899510</v>
      </c>
      <c r="G51" s="3">
        <v>348674598</v>
      </c>
      <c r="H51" s="3">
        <v>88733423.89</v>
      </c>
      <c r="I51" s="3">
        <f>D51-H51</f>
        <v>362427059.11</v>
      </c>
    </row>
    <row r="52" spans="1:9" ht="15">
      <c r="A52" s="4"/>
      <c r="B52" s="7"/>
      <c r="C52" s="9" t="s">
        <v>56</v>
      </c>
      <c r="D52" s="3">
        <v>0</v>
      </c>
      <c r="E52" s="3">
        <v>0</v>
      </c>
      <c r="F52" s="3">
        <f t="shared" si="10"/>
        <v>0</v>
      </c>
      <c r="G52" s="3">
        <f aca="true" t="shared" si="11" ref="G52:I55">E52+F52</f>
        <v>0</v>
      </c>
      <c r="H52" s="3">
        <f t="shared" si="11"/>
        <v>0</v>
      </c>
      <c r="I52" s="3">
        <f t="shared" si="11"/>
        <v>0</v>
      </c>
    </row>
    <row r="53" spans="1:9" ht="15">
      <c r="A53" s="4"/>
      <c r="B53" s="7"/>
      <c r="C53" s="9" t="s">
        <v>57</v>
      </c>
      <c r="D53" s="3">
        <v>0</v>
      </c>
      <c r="E53" s="3">
        <v>0</v>
      </c>
      <c r="F53" s="3">
        <f t="shared" si="10"/>
        <v>0</v>
      </c>
      <c r="G53" s="3">
        <f t="shared" si="11"/>
        <v>0</v>
      </c>
      <c r="H53" s="3">
        <f t="shared" si="11"/>
        <v>0</v>
      </c>
      <c r="I53" s="3">
        <f t="shared" si="11"/>
        <v>0</v>
      </c>
    </row>
    <row r="54" spans="1:9" ht="36">
      <c r="A54" s="4"/>
      <c r="B54" s="7"/>
      <c r="C54" s="17" t="s">
        <v>58</v>
      </c>
      <c r="D54" s="3">
        <v>0</v>
      </c>
      <c r="E54" s="3">
        <v>0</v>
      </c>
      <c r="F54" s="3">
        <f t="shared" si="10"/>
        <v>0</v>
      </c>
      <c r="G54" s="3">
        <f t="shared" si="11"/>
        <v>0</v>
      </c>
      <c r="H54" s="3">
        <f t="shared" si="11"/>
        <v>0</v>
      </c>
      <c r="I54" s="3">
        <f t="shared" si="11"/>
        <v>0</v>
      </c>
    </row>
    <row r="55" spans="1:9" ht="15">
      <c r="A55" s="4"/>
      <c r="B55" s="7"/>
      <c r="C55" s="18" t="s">
        <v>59</v>
      </c>
      <c r="D55" s="3">
        <v>0</v>
      </c>
      <c r="E55" s="3">
        <v>0</v>
      </c>
      <c r="F55" s="3">
        <f t="shared" si="10"/>
        <v>0</v>
      </c>
      <c r="G55" s="3">
        <f t="shared" si="11"/>
        <v>0</v>
      </c>
      <c r="H55" s="3">
        <f t="shared" si="11"/>
        <v>0</v>
      </c>
      <c r="I55" s="3">
        <f t="shared" si="11"/>
        <v>0</v>
      </c>
    </row>
    <row r="56" spans="1:9" ht="15">
      <c r="A56" s="4"/>
      <c r="B56" s="29" t="s">
        <v>60</v>
      </c>
      <c r="C56" s="30"/>
      <c r="D56" s="6">
        <f aca="true" t="shared" si="12" ref="D56:I56">SUM(D57:D60)</f>
        <v>41588137.4</v>
      </c>
      <c r="E56" s="6">
        <f t="shared" si="12"/>
        <v>18190596</v>
      </c>
      <c r="F56" s="6">
        <f t="shared" si="12"/>
        <v>59778733.4</v>
      </c>
      <c r="G56" s="6">
        <f>SUM(G57:G60)</f>
        <v>31026512.84</v>
      </c>
      <c r="H56" s="6">
        <f t="shared" si="12"/>
        <v>31026512.84</v>
      </c>
      <c r="I56" s="6">
        <f t="shared" si="12"/>
        <v>10561624.559999999</v>
      </c>
    </row>
    <row r="57" spans="1:9" ht="15">
      <c r="A57" s="4"/>
      <c r="B57" s="7"/>
      <c r="C57" s="9" t="s">
        <v>61</v>
      </c>
      <c r="D57" s="3">
        <v>0</v>
      </c>
      <c r="E57" s="3">
        <v>0</v>
      </c>
      <c r="F57" s="3">
        <f aca="true" t="shared" si="13" ref="F57:I59">D57+E57</f>
        <v>0</v>
      </c>
      <c r="G57" s="3">
        <f t="shared" si="13"/>
        <v>0</v>
      </c>
      <c r="H57" s="3">
        <f t="shared" si="13"/>
        <v>0</v>
      </c>
      <c r="I57" s="3">
        <f t="shared" si="13"/>
        <v>0</v>
      </c>
    </row>
    <row r="58" spans="1:9" ht="15">
      <c r="A58" s="4"/>
      <c r="B58" s="7"/>
      <c r="C58" s="9" t="s">
        <v>62</v>
      </c>
      <c r="D58" s="3">
        <v>0</v>
      </c>
      <c r="E58" s="3">
        <v>0</v>
      </c>
      <c r="F58" s="3">
        <f t="shared" si="13"/>
        <v>0</v>
      </c>
      <c r="G58" s="3">
        <f t="shared" si="13"/>
        <v>0</v>
      </c>
      <c r="H58" s="3">
        <f t="shared" si="13"/>
        <v>0</v>
      </c>
      <c r="I58" s="3">
        <f t="shared" si="13"/>
        <v>0</v>
      </c>
    </row>
    <row r="59" spans="1:9" ht="15">
      <c r="A59" s="4"/>
      <c r="B59" s="7"/>
      <c r="C59" s="9" t="s">
        <v>63</v>
      </c>
      <c r="D59" s="3">
        <v>0</v>
      </c>
      <c r="E59" s="3">
        <v>0</v>
      </c>
      <c r="F59" s="3">
        <f t="shared" si="13"/>
        <v>0</v>
      </c>
      <c r="G59" s="3">
        <f t="shared" si="13"/>
        <v>0</v>
      </c>
      <c r="H59" s="3">
        <f t="shared" si="13"/>
        <v>0</v>
      </c>
      <c r="I59" s="3">
        <f t="shared" si="13"/>
        <v>0</v>
      </c>
    </row>
    <row r="60" spans="1:9" ht="15">
      <c r="A60" s="4"/>
      <c r="B60" s="7"/>
      <c r="C60" s="9" t="s">
        <v>64</v>
      </c>
      <c r="D60" s="3">
        <v>41588137.4</v>
      </c>
      <c r="E60" s="3">
        <v>18190596</v>
      </c>
      <c r="F60" s="3">
        <f aca="true" t="shared" si="14" ref="F60:F66">D60+E60</f>
        <v>59778733.4</v>
      </c>
      <c r="G60" s="3">
        <v>31026512.84</v>
      </c>
      <c r="H60" s="3">
        <f>G60</f>
        <v>31026512.84</v>
      </c>
      <c r="I60" s="3">
        <f>D60-H60</f>
        <v>10561624.559999999</v>
      </c>
    </row>
    <row r="61" spans="1:9" ht="15">
      <c r="A61" s="4"/>
      <c r="B61" s="29" t="s">
        <v>65</v>
      </c>
      <c r="C61" s="30"/>
      <c r="D61" s="6">
        <f>SUM(D62:D63)</f>
        <v>0</v>
      </c>
      <c r="E61" s="6">
        <v>0</v>
      </c>
      <c r="F61" s="6">
        <f t="shared" si="14"/>
        <v>0</v>
      </c>
      <c r="G61" s="6">
        <v>0</v>
      </c>
      <c r="H61" s="6">
        <v>0</v>
      </c>
      <c r="I61" s="6">
        <v>0</v>
      </c>
    </row>
    <row r="62" spans="1:9" ht="15">
      <c r="A62" s="4"/>
      <c r="B62" s="7"/>
      <c r="C62" s="9" t="s">
        <v>66</v>
      </c>
      <c r="D62" s="3">
        <f>SUM(D63:D64)</f>
        <v>0</v>
      </c>
      <c r="E62" s="3">
        <v>0</v>
      </c>
      <c r="F62" s="3">
        <f t="shared" si="14"/>
        <v>0</v>
      </c>
      <c r="G62" s="3">
        <v>0</v>
      </c>
      <c r="H62" s="3">
        <v>0</v>
      </c>
      <c r="I62" s="3">
        <v>0</v>
      </c>
    </row>
    <row r="63" spans="1:9" ht="15">
      <c r="A63" s="4"/>
      <c r="B63" s="7"/>
      <c r="C63" s="9" t="s">
        <v>67</v>
      </c>
      <c r="D63" s="3">
        <f>SUM(D64:D65)</f>
        <v>0</v>
      </c>
      <c r="E63" s="3">
        <v>0</v>
      </c>
      <c r="F63" s="3">
        <f t="shared" si="14"/>
        <v>0</v>
      </c>
      <c r="G63" s="3">
        <v>0</v>
      </c>
      <c r="H63" s="3">
        <v>0</v>
      </c>
      <c r="I63" s="3">
        <v>0</v>
      </c>
    </row>
    <row r="64" spans="1:9" ht="15">
      <c r="A64" s="4"/>
      <c r="B64" s="29" t="s">
        <v>68</v>
      </c>
      <c r="C64" s="30"/>
      <c r="D64" s="6">
        <f>SUM(D65:D66)</f>
        <v>0</v>
      </c>
      <c r="E64" s="6">
        <v>0</v>
      </c>
      <c r="F64" s="6">
        <f t="shared" si="14"/>
        <v>0</v>
      </c>
      <c r="G64" s="6">
        <v>0</v>
      </c>
      <c r="H64" s="6">
        <v>0</v>
      </c>
      <c r="I64" s="6">
        <v>0</v>
      </c>
    </row>
    <row r="65" spans="1:9" ht="15">
      <c r="A65" s="4"/>
      <c r="B65" s="29" t="s">
        <v>69</v>
      </c>
      <c r="C65" s="30"/>
      <c r="D65" s="6">
        <v>0</v>
      </c>
      <c r="E65" s="6">
        <v>0</v>
      </c>
      <c r="F65" s="6">
        <f t="shared" si="14"/>
        <v>0</v>
      </c>
      <c r="G65" s="6">
        <v>0</v>
      </c>
      <c r="H65" s="6">
        <v>0</v>
      </c>
      <c r="I65" s="6">
        <v>0</v>
      </c>
    </row>
    <row r="66" spans="1:9" ht="15">
      <c r="A66" s="10"/>
      <c r="B66" s="25"/>
      <c r="C66" s="26"/>
      <c r="D66" s="3"/>
      <c r="E66" s="3"/>
      <c r="F66" s="3">
        <f t="shared" si="14"/>
        <v>0</v>
      </c>
      <c r="G66" s="3"/>
      <c r="H66" s="3"/>
      <c r="I66" s="3"/>
    </row>
    <row r="67" spans="1:9" ht="15">
      <c r="A67" s="27" t="s">
        <v>70</v>
      </c>
      <c r="B67" s="28"/>
      <c r="C67" s="22"/>
      <c r="D67" s="6">
        <f aca="true" t="shared" si="15" ref="D67:I67">D47+D56+D61+D64+D65</f>
        <v>580014850.4</v>
      </c>
      <c r="E67" s="6">
        <f t="shared" si="15"/>
        <v>29889654</v>
      </c>
      <c r="F67" s="6">
        <f t="shared" si="15"/>
        <v>609904504.4</v>
      </c>
      <c r="G67" s="6">
        <f>G47+G56+G61+G64+G65</f>
        <v>447882126.84</v>
      </c>
      <c r="H67" s="6">
        <f t="shared" si="15"/>
        <v>187940952.73</v>
      </c>
      <c r="I67" s="6">
        <f t="shared" si="15"/>
        <v>392073897.67</v>
      </c>
    </row>
    <row r="68" spans="1:9" ht="15">
      <c r="A68" s="10"/>
      <c r="B68" s="25"/>
      <c r="C68" s="26"/>
      <c r="D68" s="3"/>
      <c r="E68" s="3"/>
      <c r="F68" s="3">
        <f>D68+E68</f>
        <v>0</v>
      </c>
      <c r="G68" s="3"/>
      <c r="H68" s="3"/>
      <c r="I68" s="3"/>
    </row>
    <row r="69" spans="1:9" ht="15">
      <c r="A69" s="27" t="s">
        <v>71</v>
      </c>
      <c r="B69" s="28"/>
      <c r="C69" s="22"/>
      <c r="D69" s="6">
        <f>D70</f>
        <v>50000000</v>
      </c>
      <c r="E69" s="6">
        <v>0</v>
      </c>
      <c r="F69" s="6">
        <f>D69+E69</f>
        <v>50000000</v>
      </c>
      <c r="G69" s="6">
        <f>G70</f>
        <v>50000000</v>
      </c>
      <c r="H69" s="6">
        <f>H70</f>
        <v>50000000</v>
      </c>
      <c r="I69" s="6">
        <f>D69-H69</f>
        <v>0</v>
      </c>
    </row>
    <row r="70" spans="1:9" ht="15">
      <c r="A70" s="4"/>
      <c r="B70" s="29" t="s">
        <v>72</v>
      </c>
      <c r="C70" s="30"/>
      <c r="D70" s="3">
        <v>50000000</v>
      </c>
      <c r="E70" s="3">
        <v>0</v>
      </c>
      <c r="F70" s="3">
        <f>D70+E70</f>
        <v>50000000</v>
      </c>
      <c r="G70" s="3">
        <v>50000000</v>
      </c>
      <c r="H70" s="3">
        <v>50000000</v>
      </c>
      <c r="I70" s="3">
        <f>D70-H70</f>
        <v>0</v>
      </c>
    </row>
    <row r="71" spans="1:9" ht="15">
      <c r="A71" s="10"/>
      <c r="B71" s="25"/>
      <c r="C71" s="26"/>
      <c r="D71" s="3"/>
      <c r="E71" s="3"/>
      <c r="F71" s="3"/>
      <c r="G71" s="3"/>
      <c r="H71" s="3"/>
      <c r="I71" s="3"/>
    </row>
    <row r="72" spans="1:9" ht="15">
      <c r="A72" s="27" t="s">
        <v>73</v>
      </c>
      <c r="B72" s="28"/>
      <c r="C72" s="22"/>
      <c r="D72" s="6"/>
      <c r="E72" s="3"/>
      <c r="F72" s="3"/>
      <c r="G72" s="3"/>
      <c r="H72" s="3"/>
      <c r="I72" s="3"/>
    </row>
    <row r="73" spans="1:9" ht="15">
      <c r="A73" s="10"/>
      <c r="B73" s="25"/>
      <c r="C73" s="26"/>
      <c r="D73" s="6">
        <f aca="true" t="shared" si="16" ref="D73:I73">D42+D67+D69</f>
        <v>2373843092.49</v>
      </c>
      <c r="E73" s="6">
        <f t="shared" si="16"/>
        <v>75081521.56</v>
      </c>
      <c r="F73" s="6">
        <f t="shared" si="16"/>
        <v>2448924614.0499997</v>
      </c>
      <c r="G73" s="6">
        <f t="shared" si="16"/>
        <v>1783120225.3199997</v>
      </c>
      <c r="H73" s="6">
        <f t="shared" si="16"/>
        <v>1523179051.2099998</v>
      </c>
      <c r="I73" s="6">
        <f t="shared" si="16"/>
        <v>-66516245.93999994</v>
      </c>
    </row>
    <row r="74" spans="1:9" ht="15">
      <c r="A74" s="4"/>
      <c r="B74" s="21" t="s">
        <v>74</v>
      </c>
      <c r="C74" s="22"/>
      <c r="D74" s="3"/>
      <c r="E74" s="3"/>
      <c r="F74" s="3"/>
      <c r="G74" s="3"/>
      <c r="H74" s="3"/>
      <c r="I74" s="3"/>
    </row>
    <row r="75" spans="1:9" ht="15">
      <c r="A75" s="4"/>
      <c r="B75" s="29" t="s">
        <v>75</v>
      </c>
      <c r="C75" s="30"/>
      <c r="D75" s="3">
        <f>D70</f>
        <v>50000000</v>
      </c>
      <c r="E75" s="3"/>
      <c r="F75" s="3"/>
      <c r="G75" s="3"/>
      <c r="H75" s="3"/>
      <c r="I75" s="3"/>
    </row>
    <row r="76" spans="1:9" ht="15">
      <c r="A76" s="4"/>
      <c r="B76" s="29" t="s">
        <v>76</v>
      </c>
      <c r="C76" s="30"/>
      <c r="D76" s="3">
        <v>0</v>
      </c>
      <c r="E76" s="3"/>
      <c r="F76" s="3"/>
      <c r="G76" s="3"/>
      <c r="H76" s="3"/>
      <c r="I76" s="3"/>
    </row>
    <row r="77" spans="1:9" ht="15">
      <c r="A77" s="4"/>
      <c r="B77" s="21" t="s">
        <v>77</v>
      </c>
      <c r="C77" s="22"/>
      <c r="D77" s="3">
        <f>D75+D76</f>
        <v>50000000</v>
      </c>
      <c r="E77" s="3"/>
      <c r="F77" s="3"/>
      <c r="G77" s="3"/>
      <c r="H77" s="3"/>
      <c r="I77" s="3"/>
    </row>
    <row r="78" spans="1:9" ht="15.75" thickBot="1">
      <c r="A78" s="19"/>
      <c r="B78" s="23"/>
      <c r="C78" s="24"/>
      <c r="D78" s="20"/>
      <c r="E78" s="20"/>
      <c r="F78" s="20"/>
      <c r="G78" s="20"/>
      <c r="H78" s="20"/>
      <c r="I78" s="20"/>
    </row>
  </sheetData>
  <sheetProtection/>
  <mergeCells count="46">
    <mergeCell ref="A1:I1"/>
    <mergeCell ref="A2:I2"/>
    <mergeCell ref="A3:I3"/>
    <mergeCell ref="A4:I4"/>
    <mergeCell ref="A5:C5"/>
    <mergeCell ref="D5:H5"/>
    <mergeCell ref="I5:I6"/>
    <mergeCell ref="A6:C6"/>
    <mergeCell ref="A7:C7"/>
    <mergeCell ref="A8:C8"/>
    <mergeCell ref="B9:C9"/>
    <mergeCell ref="B10:C10"/>
    <mergeCell ref="B11:C11"/>
    <mergeCell ref="B12:C12"/>
    <mergeCell ref="B13:C13"/>
    <mergeCell ref="B14:C14"/>
    <mergeCell ref="B15:C15"/>
    <mergeCell ref="A16:A17"/>
    <mergeCell ref="B16:C16"/>
    <mergeCell ref="B17:C17"/>
    <mergeCell ref="B29:C29"/>
    <mergeCell ref="B35:C35"/>
    <mergeCell ref="B36:C36"/>
    <mergeCell ref="B38:C38"/>
    <mergeCell ref="A42:C42"/>
    <mergeCell ref="A43:C43"/>
    <mergeCell ref="A44:C44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B77:C77"/>
    <mergeCell ref="B78:C78"/>
    <mergeCell ref="B71:C71"/>
    <mergeCell ref="A72:C72"/>
    <mergeCell ref="B73:C73"/>
    <mergeCell ref="B74:C74"/>
    <mergeCell ref="B75:C75"/>
    <mergeCell ref="B76:C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Aguilar Mendoza</dc:creator>
  <cp:keywords/>
  <dc:description/>
  <cp:lastModifiedBy>Diana Aguilar Mendoza</cp:lastModifiedBy>
  <dcterms:created xsi:type="dcterms:W3CDTF">2021-02-09T20:55:14Z</dcterms:created>
  <dcterms:modified xsi:type="dcterms:W3CDTF">2021-04-12T15:54:46Z</dcterms:modified>
  <cp:category/>
  <cp:version/>
  <cp:contentType/>
  <cp:contentStatus/>
</cp:coreProperties>
</file>