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20115" windowHeight="8610"/>
  </bookViews>
  <sheets>
    <sheet name="Septiembre" sheetId="1" r:id="rId1"/>
  </sheets>
  <definedNames>
    <definedName name="_xlnm.Print_Titles" localSheetId="0">Septiembre!$2:$8</definedName>
  </definedNames>
  <calcPr calcId="145621"/>
</workbook>
</file>

<file path=xl/calcChain.xml><?xml version="1.0" encoding="utf-8"?>
<calcChain xmlns="http://schemas.openxmlformats.org/spreadsheetml/2006/main">
  <c r="G39" i="1" l="1"/>
  <c r="F39" i="1"/>
  <c r="F41" i="1"/>
  <c r="H76" i="1" l="1"/>
  <c r="H75" i="1" s="1"/>
  <c r="G75" i="1"/>
  <c r="F75" i="1"/>
  <c r="E75" i="1"/>
  <c r="C75" i="1"/>
  <c r="H66" i="1"/>
  <c r="H62" i="1" s="1"/>
  <c r="G62" i="1"/>
  <c r="F62" i="1"/>
  <c r="E62" i="1"/>
  <c r="D62" i="1"/>
  <c r="C62" i="1"/>
  <c r="H54" i="1"/>
  <c r="H53" i="1"/>
  <c r="H51" i="1"/>
  <c r="G50" i="1"/>
  <c r="G73" i="1" s="1"/>
  <c r="F50" i="1"/>
  <c r="F73" i="1" s="1"/>
  <c r="E50" i="1"/>
  <c r="E73" i="1" s="1"/>
  <c r="C50" i="1"/>
  <c r="C73" i="1" s="1"/>
  <c r="E43" i="1"/>
  <c r="H43" i="1" s="1"/>
  <c r="C43" i="1"/>
  <c r="G41" i="1"/>
  <c r="E41" i="1"/>
  <c r="H41" i="1" s="1"/>
  <c r="D41" i="1"/>
  <c r="C41" i="1"/>
  <c r="H37" i="1"/>
  <c r="H35" i="1"/>
  <c r="H34" i="1"/>
  <c r="H33" i="1"/>
  <c r="G31" i="1"/>
  <c r="F31" i="1"/>
  <c r="E31" i="1"/>
  <c r="C31" i="1"/>
  <c r="H30" i="1"/>
  <c r="H29" i="1"/>
  <c r="H28" i="1"/>
  <c r="H27" i="1"/>
  <c r="H26" i="1"/>
  <c r="H25" i="1"/>
  <c r="H24" i="1"/>
  <c r="H23" i="1"/>
  <c r="H22" i="1"/>
  <c r="H21" i="1"/>
  <c r="H20" i="1"/>
  <c r="G18" i="1"/>
  <c r="F18" i="1"/>
  <c r="E18" i="1"/>
  <c r="E45" i="1" s="1"/>
  <c r="E78" i="1" s="1"/>
  <c r="C18" i="1"/>
  <c r="C45" i="1" s="1"/>
  <c r="C78" i="1" s="1"/>
  <c r="H17" i="1"/>
  <c r="H16" i="1"/>
  <c r="H15" i="1"/>
  <c r="H14" i="1"/>
  <c r="H13" i="1"/>
  <c r="H12" i="1"/>
  <c r="H11" i="1"/>
  <c r="G45" i="1" l="1"/>
  <c r="G78" i="1" s="1"/>
  <c r="F45" i="1"/>
  <c r="F78" i="1"/>
  <c r="H31" i="1"/>
  <c r="H18" i="1"/>
  <c r="H45" i="1"/>
  <c r="H50" i="1"/>
  <c r="H73" i="1" s="1"/>
  <c r="H78" i="1" l="1"/>
</calcChain>
</file>

<file path=xl/sharedStrings.xml><?xml version="1.0" encoding="utf-8"?>
<sst xmlns="http://schemas.openxmlformats.org/spreadsheetml/2006/main" count="105" uniqueCount="84">
  <si>
    <t>MUNICIPIO DE DURANGO</t>
  </si>
  <si>
    <t>Estado Analitico de Ingresos Detallado - LDF</t>
  </si>
  <si>
    <t>MXN</t>
  </si>
  <si>
    <t xml:space="preserve">      Estimado</t>
  </si>
  <si>
    <t xml:space="preserve">   Ampliaciones/</t>
  </si>
  <si>
    <t xml:space="preserve">     Modificado</t>
  </si>
  <si>
    <t xml:space="preserve">     Devengado</t>
  </si>
  <si>
    <t xml:space="preserve">     Recaudado</t>
  </si>
  <si>
    <t xml:space="preserve">   Diferencia (e)</t>
  </si>
  <si>
    <t>Concepto</t>
  </si>
  <si>
    <t/>
  </si>
  <si>
    <t xml:space="preserve">     Reducciones</t>
  </si>
  <si>
    <t>Ingresos de Libre disposición</t>
  </si>
  <si>
    <t xml:space="preserve">    A. Impuestos</t>
  </si>
  <si>
    <t xml:space="preserve">    B. Cuotas y Aportaciones de Seguridad Social</t>
  </si>
  <si>
    <t xml:space="preserve">    C. Contribuciones de Mejoras</t>
  </si>
  <si>
    <t xml:space="preserve">    D. Derechos</t>
  </si>
  <si>
    <t xml:space="preserve">    E. Productos</t>
  </si>
  <si>
    <t xml:space="preserve">    F. Aprovechamientos</t>
  </si>
  <si>
    <t xml:space="preserve">    G. Ingresos por Venta de Bienes y Servicios</t>
  </si>
  <si>
    <t xml:space="preserve">    H. Participaciones</t>
  </si>
  <si>
    <t xml:space="preserve">    (H=h1+h2+h3+h4+h5+h6+h7+h8+h9+h10+h11)</t>
  </si>
  <si>
    <t xml:space="preserve">       h1) Fondo General de Participaciones</t>
  </si>
  <si>
    <t xml:space="preserve">       h2) Fondo de Fomento Municipal</t>
  </si>
  <si>
    <t xml:space="preserve">       h3) Fondo de fiscalización y Recaudación</t>
  </si>
  <si>
    <t xml:space="preserve">       h4) Fondo de Compensación</t>
  </si>
  <si>
    <t xml:space="preserve">       h5) Fondo de Extracción de Hidrocarburos</t>
  </si>
  <si>
    <t xml:space="preserve">       h6) Impuesto Especial Sobre Producción y Servicios</t>
  </si>
  <si>
    <t xml:space="preserve">       h7) 0.136% de la Recaudación Federal Participable</t>
  </si>
  <si>
    <t xml:space="preserve">       h8) 3.17% Sobre Extracción de Petróleo</t>
  </si>
  <si>
    <t xml:space="preserve">       h9) Gasolinas y Diésel</t>
  </si>
  <si>
    <t xml:space="preserve">       h10) Fondo del Impuesto Sobre la Renta</t>
  </si>
  <si>
    <t xml:space="preserve">       h11) Fondo de Estabilización de los Ingresos de las Entidades Federativas</t>
  </si>
  <si>
    <t xml:space="preserve">    I. Incentivos Derivados de la Colaboración Fiscal</t>
  </si>
  <si>
    <t xml:space="preserve">    (I=i1+i2+i3+i4+i5)</t>
  </si>
  <si>
    <t xml:space="preserve">       i1) Tenencia o Uso de Vehiculos</t>
  </si>
  <si>
    <t xml:space="preserve">       i2) Fondo de Compensación ISAN</t>
  </si>
  <si>
    <t xml:space="preserve">       I3) Impuestos Sobre Automoviles Nuevos</t>
  </si>
  <si>
    <t xml:space="preserve">       i4) Fondo de Compensación de Repecos-Intermedios</t>
  </si>
  <si>
    <t xml:space="preserve">       i5) Otros Incentivos Económicos</t>
  </si>
  <si>
    <t xml:space="preserve">    J. Transferencias y Asignaciones</t>
  </si>
  <si>
    <t xml:space="preserve">    K. Convenios</t>
  </si>
  <si>
    <t xml:space="preserve">       k1) Otros Convenios y Subsidios</t>
  </si>
  <si>
    <t xml:space="preserve">    L. Otros Ingresos de Libre disposición (L=l1+l2)</t>
  </si>
  <si>
    <t xml:space="preserve">       l1) Participaciones en Ingresos Locales</t>
  </si>
  <si>
    <t xml:space="preserve">       l2) Otros Ingresos de Libre Disposición</t>
  </si>
  <si>
    <t>i. Total de Ingresos de Libre Disposición</t>
  </si>
  <si>
    <t>(i=A+B+C+D+E+F+G+H+I+J+K+L)</t>
  </si>
  <si>
    <t>Ingresos Excedentes de Ingresos de Libre Disposición</t>
  </si>
  <si>
    <t>Transferencias Federales Etiquetadas</t>
  </si>
  <si>
    <t xml:space="preserve">    A. Aportaciones (A=a1+a2+a3+a4+a5+a6+a7+a8)</t>
  </si>
  <si>
    <t xml:space="preserve">       a1) Fondo de Aportaciones para la Nómina Educativa y Gasto Operativo</t>
  </si>
  <si>
    <t xml:space="preserve">       a2) Fondo de Aportaciones para los Servicios de Salud</t>
  </si>
  <si>
    <t xml:space="preserve">       a3) Fondo de Aportaciones para la Infraestructura social</t>
  </si>
  <si>
    <t xml:space="preserve">       a4) Fondo de Aportaciones para el Fortalecimiento de los</t>
  </si>
  <si>
    <t xml:space="preserve">       Municipios y de las Demarcaciones Territoriales del Distrito Federal</t>
  </si>
  <si>
    <t xml:space="preserve">       a5) Fondo de Aportaciones Multiples</t>
  </si>
  <si>
    <t xml:space="preserve">       a6) Fondo de Aportaciones para la Educación Tecnológica y de Adultos</t>
  </si>
  <si>
    <t xml:space="preserve">       a7) Fondo de Aportaciones para la Seguridad Pública de</t>
  </si>
  <si>
    <t xml:space="preserve">       los Estados y del Distrito Federal</t>
  </si>
  <si>
    <t xml:space="preserve">       a8) Fondo de Aportaciones para el Fortalecimiento de las Entidades Fedrativas</t>
  </si>
  <si>
    <t xml:space="preserve">    B- Convenios (B=b1+b2+b3+b4)</t>
  </si>
  <si>
    <t xml:space="preserve">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</si>
  <si>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</si>
  <si>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</si>
  <si>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</si>
  <si>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 xml:space="preserve">    C. Fondos Distintos de Aportaciones (C=c1+c2)</t>
  </si>
  <si>
    <t xml:space="preserve">       c1) Fondo para Entidades Federativas y Municipios Productores de Hidrocarburos</t>
  </si>
  <si>
    <t xml:space="preserve">       c2) Fondo Minero</t>
  </si>
  <si>
    <t xml:space="preserve">    D.Transferencias, Asignaciones, Subsidios y Subvenciones, y Pensiones y Jubilaciones</t>
  </si>
  <si>
    <t xml:space="preserve">    E. Otras Transferencias Federales Etiquetadas</t>
  </si>
  <si>
    <t>II. Total de Transferencias Federales Etiquetadas (II = A + B</t>
  </si>
  <si>
    <t>+ C + D + E)</t>
  </si>
  <si>
    <t>III. Ingresos Derivados de Financiamientos (III = A)</t>
  </si>
  <si>
    <t xml:space="preserve">    A. Ingresos Derivados de Financiamientos</t>
  </si>
  <si>
    <t>IV. Total de Ingresos (IV = I + II + III)</t>
  </si>
  <si>
    <t xml:space="preserve">    Datos Informativos</t>
  </si>
  <si>
    <t xml:space="preserve">    1. Ingresos Derivados de Financiamientos con fuente de</t>
  </si>
  <si>
    <t xml:space="preserve">    Pago de Ingresos de Libre Disposición</t>
  </si>
  <si>
    <t xml:space="preserve">    2. Ingresos Derivados de Financiamientos con Fuente de</t>
  </si>
  <si>
    <t xml:space="preserve">    Pago de Transferencias Federales Etiquetadas</t>
  </si>
  <si>
    <t xml:space="preserve">    3. Ingresos Derivados de Financiamientos (3 = 1 + 2)</t>
  </si>
  <si>
    <t>Bajo protesta de decir verdad declaramos que los Estados Financieros y sus notas, son razonablemente correctos y son responsabilidad del emisor</t>
  </si>
  <si>
    <t>Sept-19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</si>
</sst>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\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i/>
      <sz val="11"/>
      <name val="Calibri"/>
      <family val="2"/>
      <scheme val="minor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/>
    <xf numFmtId="49" fontId="6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/>
    </xf>
    <xf numFmtId="0" fontId="10" fillId="0" borderId="0" xfId="0" applyFont="1" applyFill="1"/>
    <xf numFmtId="49" fontId="6" fillId="2" borderId="10" xfId="0" applyNumberFormat="1" applyFont="1" applyFill="1" applyBorder="1" applyAlignment="1">
      <alignment horizontal="center"/>
    </xf>
    <xf numFmtId="49" fontId="6" fillId="2" borderId="6" xfId="0" applyNumberFormat="1" applyFont="1" applyFill="1" applyBorder="1"/>
    <xf numFmtId="49" fontId="6" fillId="2" borderId="11" xfId="0" applyNumberFormat="1" applyFont="1" applyFill="1" applyBorder="1"/>
    <xf numFmtId="49" fontId="4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right"/>
    </xf>
    <xf numFmtId="49" fontId="11" fillId="0" borderId="10" xfId="0" applyNumberFormat="1" applyFont="1" applyFill="1" applyBorder="1"/>
    <xf numFmtId="164" fontId="1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/>
    <xf numFmtId="164" fontId="4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49" fontId="11" fillId="0" borderId="11" xfId="0" applyNumberFormat="1" applyFont="1" applyFill="1" applyBorder="1"/>
    <xf numFmtId="164" fontId="11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/>
    <xf numFmtId="0" fontId="11" fillId="0" borderId="11" xfId="0" applyNumberFormat="1" applyFont="1" applyFill="1" applyBorder="1" applyAlignment="1">
      <alignment horizontal="right"/>
    </xf>
    <xf numFmtId="49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92</xdr:row>
      <xdr:rowOff>0</xdr:rowOff>
    </xdr:from>
    <xdr:to>
      <xdr:col>1</xdr:col>
      <xdr:colOff>3524250</xdr:colOff>
      <xdr:row>99</xdr:row>
      <xdr:rowOff>38100</xdr:rowOff>
    </xdr:to>
    <xdr:sp macro="" textlink="">
      <xdr:nvSpPr>
        <xdr:cNvPr id="4" name="3 CuadroTexto"/>
        <xdr:cNvSpPr txBox="1"/>
      </xdr:nvSpPr>
      <xdr:spPr>
        <a:xfrm>
          <a:off x="238125" y="16849725"/>
          <a:ext cx="35147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3543301</xdr:colOff>
      <xdr:row>92</xdr:row>
      <xdr:rowOff>1</xdr:rowOff>
    </xdr:from>
    <xdr:to>
      <xdr:col>4</xdr:col>
      <xdr:colOff>1009650</xdr:colOff>
      <xdr:row>99</xdr:row>
      <xdr:rowOff>57151</xdr:rowOff>
    </xdr:to>
    <xdr:sp macro="" textlink="">
      <xdr:nvSpPr>
        <xdr:cNvPr id="5" name="4 CuadroTexto"/>
        <xdr:cNvSpPr txBox="1"/>
      </xdr:nvSpPr>
      <xdr:spPr>
        <a:xfrm>
          <a:off x="3771901" y="16849726"/>
          <a:ext cx="3686174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4</xdr:col>
      <xdr:colOff>1104901</xdr:colOff>
      <xdr:row>92</xdr:row>
      <xdr:rowOff>0</xdr:rowOff>
    </xdr:from>
    <xdr:to>
      <xdr:col>8</xdr:col>
      <xdr:colOff>19051</xdr:colOff>
      <xdr:row>99</xdr:row>
      <xdr:rowOff>28575</xdr:rowOff>
    </xdr:to>
    <xdr:sp macro="" textlink="">
      <xdr:nvSpPr>
        <xdr:cNvPr id="6" name="5 CuadroTexto"/>
        <xdr:cNvSpPr txBox="1"/>
      </xdr:nvSpPr>
      <xdr:spPr>
        <a:xfrm>
          <a:off x="7553326" y="16849725"/>
          <a:ext cx="34861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</xdr:col>
      <xdr:colOff>476250</xdr:colOff>
      <xdr:row>1</xdr:row>
      <xdr:rowOff>209550</xdr:rowOff>
    </xdr:from>
    <xdr:to>
      <xdr:col>1</xdr:col>
      <xdr:colOff>1733550</xdr:colOff>
      <xdr:row>3</xdr:row>
      <xdr:rowOff>314325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00050"/>
          <a:ext cx="1257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1</xdr:row>
      <xdr:rowOff>304800</xdr:rowOff>
    </xdr:from>
    <xdr:to>
      <xdr:col>7</xdr:col>
      <xdr:colOff>864639</xdr:colOff>
      <xdr:row>3</xdr:row>
      <xdr:rowOff>209549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5525" y="495300"/>
          <a:ext cx="2017164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2"/>
  <sheetViews>
    <sheetView showGridLines="0" tabSelected="1" zoomScaleNormal="100" workbookViewId="0"/>
  </sheetViews>
  <sheetFormatPr baseColWidth="10" defaultRowHeight="15" x14ac:dyDescent="0.25"/>
  <cols>
    <col min="1" max="1" width="3.42578125" customWidth="1"/>
    <col min="2" max="2" width="61.140625" customWidth="1"/>
    <col min="3" max="3" width="21.5703125" bestFit="1" customWidth="1"/>
    <col min="4" max="4" width="15.140625" customWidth="1"/>
    <col min="5" max="8" width="21.5703125" bestFit="1" customWidth="1"/>
    <col min="9" max="9" width="2.85546875" customWidth="1"/>
  </cols>
  <sheetData>
    <row r="1" spans="2:10" ht="15" customHeight="1" thickBot="1" x14ac:dyDescent="0.3"/>
    <row r="2" spans="2:10" ht="33" customHeight="1" x14ac:dyDescent="0.25">
      <c r="B2" s="31" t="s">
        <v>0</v>
      </c>
      <c r="C2" s="32"/>
      <c r="D2" s="32"/>
      <c r="E2" s="32"/>
      <c r="F2" s="32"/>
      <c r="G2" s="32"/>
      <c r="H2" s="33"/>
    </row>
    <row r="3" spans="2:10" ht="33" customHeight="1" x14ac:dyDescent="0.25">
      <c r="B3" s="34" t="s">
        <v>1</v>
      </c>
      <c r="C3" s="35"/>
      <c r="D3" s="35"/>
      <c r="E3" s="35"/>
      <c r="F3" s="35"/>
      <c r="G3" s="35"/>
      <c r="H3" s="36"/>
      <c r="I3" s="5"/>
      <c r="J3" s="5"/>
    </row>
    <row r="4" spans="2:10" ht="33" customHeight="1" x14ac:dyDescent="0.25">
      <c r="B4" s="37" t="s">
        <v>83</v>
      </c>
      <c r="C4" s="38"/>
      <c r="D4" s="38"/>
      <c r="E4" s="38"/>
      <c r="F4" s="38"/>
      <c r="G4" s="38"/>
      <c r="H4" s="39"/>
      <c r="I4" s="5"/>
      <c r="J4" s="5"/>
    </row>
    <row r="5" spans="2:10" ht="15.75" thickBot="1" x14ac:dyDescent="0.3">
      <c r="B5" s="40" t="s">
        <v>2</v>
      </c>
      <c r="C5" s="41"/>
      <c r="D5" s="41"/>
      <c r="E5" s="41"/>
      <c r="F5" s="41"/>
      <c r="G5" s="41"/>
      <c r="H5" s="42"/>
      <c r="I5" s="5"/>
      <c r="J5" s="5"/>
    </row>
    <row r="6" spans="2:10" x14ac:dyDescent="0.25">
      <c r="B6" s="4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5"/>
      <c r="J6" s="5"/>
    </row>
    <row r="7" spans="2:10" x14ac:dyDescent="0.25">
      <c r="B7" s="4" t="s">
        <v>9</v>
      </c>
      <c r="C7" s="12" t="s">
        <v>10</v>
      </c>
      <c r="D7" s="12" t="s">
        <v>11</v>
      </c>
      <c r="E7" s="12" t="s">
        <v>10</v>
      </c>
      <c r="F7" s="12" t="s">
        <v>10</v>
      </c>
      <c r="G7" s="12" t="s">
        <v>10</v>
      </c>
      <c r="H7" s="12" t="s">
        <v>10</v>
      </c>
      <c r="I7" s="6"/>
      <c r="J7" s="6"/>
    </row>
    <row r="8" spans="2:10" x14ac:dyDescent="0.25">
      <c r="B8" s="4"/>
      <c r="C8" s="12" t="s">
        <v>10</v>
      </c>
      <c r="D8" s="12" t="s">
        <v>10</v>
      </c>
      <c r="E8" s="12" t="s">
        <v>10</v>
      </c>
      <c r="F8" s="12" t="s">
        <v>10</v>
      </c>
      <c r="G8" s="12" t="s">
        <v>10</v>
      </c>
      <c r="H8" s="12" t="s">
        <v>10</v>
      </c>
      <c r="I8" s="6"/>
      <c r="J8" s="6"/>
    </row>
    <row r="9" spans="2:10" ht="0.75" customHeight="1" thickBot="1" x14ac:dyDescent="0.3">
      <c r="B9" s="13"/>
      <c r="C9" s="14" t="s">
        <v>10</v>
      </c>
      <c r="D9" s="14" t="s">
        <v>10</v>
      </c>
      <c r="E9" s="14" t="s">
        <v>10</v>
      </c>
      <c r="F9" s="14" t="s">
        <v>10</v>
      </c>
      <c r="G9" s="14" t="s">
        <v>10</v>
      </c>
      <c r="H9" s="14" t="s">
        <v>10</v>
      </c>
      <c r="I9" s="6"/>
      <c r="J9" s="6"/>
    </row>
    <row r="10" spans="2:10" ht="18.75" customHeight="1" x14ac:dyDescent="0.25">
      <c r="B10" s="15" t="s">
        <v>12</v>
      </c>
      <c r="C10" s="16"/>
      <c r="D10" s="16"/>
      <c r="E10" s="16"/>
      <c r="F10" s="16"/>
      <c r="G10" s="16"/>
      <c r="H10" s="16"/>
      <c r="I10" s="6"/>
      <c r="J10" s="6"/>
    </row>
    <row r="11" spans="2:10" ht="18.75" customHeight="1" x14ac:dyDescent="0.25">
      <c r="B11" s="17" t="s">
        <v>13</v>
      </c>
      <c r="C11" s="18">
        <v>470828929.92000002</v>
      </c>
      <c r="D11" s="18">
        <v>0</v>
      </c>
      <c r="E11" s="18">
        <v>470828929.92000002</v>
      </c>
      <c r="F11" s="18">
        <v>528202054.18000001</v>
      </c>
      <c r="G11" s="18">
        <v>528202054.18000001</v>
      </c>
      <c r="H11" s="18">
        <f>E11-G11</f>
        <v>-57373124.25999999</v>
      </c>
      <c r="I11" s="6"/>
      <c r="J11" s="6"/>
    </row>
    <row r="12" spans="2:10" ht="18.75" customHeight="1" x14ac:dyDescent="0.25">
      <c r="B12" s="17" t="s">
        <v>14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f t="shared" ref="H12:H17" si="0">E12-G12</f>
        <v>0</v>
      </c>
      <c r="I12" s="6"/>
      <c r="J12" s="6"/>
    </row>
    <row r="13" spans="2:10" ht="18.75" customHeight="1" x14ac:dyDescent="0.25">
      <c r="B13" s="17" t="s">
        <v>15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  <c r="I13" s="6"/>
      <c r="J13" s="6"/>
    </row>
    <row r="14" spans="2:10" ht="18.75" customHeight="1" x14ac:dyDescent="0.25">
      <c r="B14" s="17" t="s">
        <v>16</v>
      </c>
      <c r="C14" s="18">
        <v>171278777.47</v>
      </c>
      <c r="D14" s="18">
        <v>0</v>
      </c>
      <c r="E14" s="18">
        <v>171278777.47</v>
      </c>
      <c r="F14" s="18">
        <v>148486268.31999999</v>
      </c>
      <c r="G14" s="18">
        <v>148486268.31999999</v>
      </c>
      <c r="H14" s="18">
        <f t="shared" si="0"/>
        <v>22792509.150000006</v>
      </c>
      <c r="I14" s="6"/>
      <c r="J14" s="6"/>
    </row>
    <row r="15" spans="2:10" ht="18.75" customHeight="1" x14ac:dyDescent="0.25">
      <c r="B15" s="17" t="s">
        <v>17</v>
      </c>
      <c r="C15" s="18">
        <v>11510675</v>
      </c>
      <c r="D15" s="18">
        <v>0</v>
      </c>
      <c r="E15" s="18">
        <v>11510675</v>
      </c>
      <c r="F15" s="18">
        <v>10654067.210000001</v>
      </c>
      <c r="G15" s="18">
        <v>10654067.210000001</v>
      </c>
      <c r="H15" s="18">
        <f t="shared" si="0"/>
        <v>856607.78999999911</v>
      </c>
      <c r="I15" s="6"/>
      <c r="J15" s="6"/>
    </row>
    <row r="16" spans="2:10" ht="18.75" customHeight="1" x14ac:dyDescent="0.25">
      <c r="B16" s="17" t="s">
        <v>18</v>
      </c>
      <c r="C16" s="18">
        <v>59894650</v>
      </c>
      <c r="D16" s="18">
        <v>0</v>
      </c>
      <c r="E16" s="18">
        <v>59894650</v>
      </c>
      <c r="F16" s="18">
        <v>38286981.380000003</v>
      </c>
      <c r="G16" s="18">
        <v>38286981.380000003</v>
      </c>
      <c r="H16" s="18">
        <f t="shared" si="0"/>
        <v>21607668.619999997</v>
      </c>
      <c r="I16" s="6"/>
      <c r="J16" s="6"/>
    </row>
    <row r="17" spans="2:10" ht="18.75" customHeight="1" x14ac:dyDescent="0.25">
      <c r="B17" s="17" t="s">
        <v>19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6"/>
      <c r="J17" s="6"/>
    </row>
    <row r="18" spans="2:10" ht="18.75" customHeight="1" x14ac:dyDescent="0.25">
      <c r="B18" s="19" t="s">
        <v>20</v>
      </c>
      <c r="C18" s="20">
        <f>C20+C21+C22+C23+C24+C25+C26+C27+C28+C29+C30</f>
        <v>1015143512</v>
      </c>
      <c r="D18" s="20">
        <v>0</v>
      </c>
      <c r="E18" s="20">
        <f>E20+E21+E22+E23+E24+E25+E26+E27+E28+E29+E30</f>
        <v>1015143512</v>
      </c>
      <c r="F18" s="20">
        <f>F20+F21+F22+F23+F24+F25+F26+F27+F28+F29+F30</f>
        <v>702358265.57000005</v>
      </c>
      <c r="G18" s="20">
        <f>G20+G21+G22+G23+G24+G25+G26+G27+G28+G29+G30</f>
        <v>702358265.57000005</v>
      </c>
      <c r="H18" s="20">
        <f>H20+H21+H22+H23+H24+H25+H26+H27+H28+H29+H30</f>
        <v>312785246.43000001</v>
      </c>
      <c r="I18" s="6"/>
      <c r="J18" s="6"/>
    </row>
    <row r="19" spans="2:10" ht="18.75" customHeight="1" x14ac:dyDescent="0.25">
      <c r="B19" s="17" t="s">
        <v>21</v>
      </c>
      <c r="C19" s="21"/>
      <c r="D19" s="21"/>
      <c r="E19" s="21"/>
      <c r="F19" s="21"/>
      <c r="G19" s="21"/>
      <c r="H19" s="21"/>
      <c r="I19" s="6"/>
      <c r="J19" s="6"/>
    </row>
    <row r="20" spans="2:10" ht="18.75" customHeight="1" x14ac:dyDescent="0.25">
      <c r="B20" s="17" t="s">
        <v>22</v>
      </c>
      <c r="C20" s="18">
        <v>618494413</v>
      </c>
      <c r="D20" s="18">
        <v>0</v>
      </c>
      <c r="E20" s="18">
        <v>618494413</v>
      </c>
      <c r="F20" s="18">
        <v>414473322.61000001</v>
      </c>
      <c r="G20" s="18">
        <v>414473322.61000001</v>
      </c>
      <c r="H20" s="18">
        <f t="shared" ref="H20:H37" si="1">E20-G20</f>
        <v>204021090.38999999</v>
      </c>
      <c r="I20" s="6"/>
      <c r="J20" s="6"/>
    </row>
    <row r="21" spans="2:10" ht="18.75" customHeight="1" x14ac:dyDescent="0.25">
      <c r="B21" s="17" t="s">
        <v>23</v>
      </c>
      <c r="C21" s="18">
        <v>256161416</v>
      </c>
      <c r="D21" s="18">
        <v>0</v>
      </c>
      <c r="E21" s="18">
        <v>256161416</v>
      </c>
      <c r="F21" s="18">
        <v>171667284.75999999</v>
      </c>
      <c r="G21" s="18">
        <v>171667284.75999999</v>
      </c>
      <c r="H21" s="18">
        <f t="shared" si="1"/>
        <v>84494131.24000001</v>
      </c>
      <c r="I21" s="6"/>
      <c r="J21" s="6"/>
    </row>
    <row r="22" spans="2:10" ht="18.75" customHeight="1" x14ac:dyDescent="0.25">
      <c r="B22" s="17" t="s">
        <v>24</v>
      </c>
      <c r="C22" s="18">
        <v>37749696</v>
      </c>
      <c r="D22" s="18">
        <v>0</v>
      </c>
      <c r="E22" s="18">
        <v>37749696</v>
      </c>
      <c r="F22" s="18">
        <v>23456008.399999999</v>
      </c>
      <c r="G22" s="18">
        <v>23456008.399999999</v>
      </c>
      <c r="H22" s="18">
        <f t="shared" si="1"/>
        <v>14293687.600000001</v>
      </c>
      <c r="I22" s="6"/>
      <c r="J22" s="6"/>
    </row>
    <row r="23" spans="2:10" ht="18.75" customHeight="1" x14ac:dyDescent="0.25">
      <c r="B23" s="17" t="s">
        <v>25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 t="shared" si="1"/>
        <v>0</v>
      </c>
      <c r="I23" s="6"/>
      <c r="J23" s="6"/>
    </row>
    <row r="24" spans="2:10" ht="18.75" customHeight="1" x14ac:dyDescent="0.25">
      <c r="B24" s="17" t="s">
        <v>26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si="1"/>
        <v>0</v>
      </c>
      <c r="I24" s="6"/>
      <c r="J24" s="6"/>
    </row>
    <row r="25" spans="2:10" ht="18.75" customHeight="1" x14ac:dyDescent="0.25">
      <c r="B25" s="17" t="s">
        <v>27</v>
      </c>
      <c r="C25" s="18">
        <v>14968994</v>
      </c>
      <c r="D25" s="18">
        <v>0</v>
      </c>
      <c r="E25" s="18">
        <v>14968994</v>
      </c>
      <c r="F25" s="18">
        <v>10591180.57</v>
      </c>
      <c r="G25" s="18">
        <v>10591180.57</v>
      </c>
      <c r="H25" s="18">
        <f t="shared" si="1"/>
        <v>4377813.43</v>
      </c>
      <c r="I25" s="6"/>
      <c r="J25" s="6"/>
    </row>
    <row r="26" spans="2:10" ht="18.75" customHeight="1" x14ac:dyDescent="0.25">
      <c r="B26" s="17" t="s">
        <v>28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1"/>
        <v>0</v>
      </c>
      <c r="I26" s="6"/>
      <c r="J26" s="6"/>
    </row>
    <row r="27" spans="2:10" ht="18.75" customHeight="1" x14ac:dyDescent="0.25">
      <c r="B27" s="17" t="s">
        <v>29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1"/>
        <v>0</v>
      </c>
      <c r="I27" s="6"/>
      <c r="J27" s="6"/>
    </row>
    <row r="28" spans="2:10" ht="18.75" customHeight="1" x14ac:dyDescent="0.25">
      <c r="B28" s="17" t="s">
        <v>30</v>
      </c>
      <c r="C28" s="18">
        <v>26617450</v>
      </c>
      <c r="D28" s="18">
        <v>0</v>
      </c>
      <c r="E28" s="18">
        <v>26617450</v>
      </c>
      <c r="F28" s="18">
        <v>16958611.23</v>
      </c>
      <c r="G28" s="18">
        <v>16958611.23</v>
      </c>
      <c r="H28" s="18">
        <f t="shared" si="1"/>
        <v>9658838.7699999996</v>
      </c>
      <c r="I28" s="6"/>
      <c r="J28" s="6"/>
    </row>
    <row r="29" spans="2:10" ht="18.75" customHeight="1" x14ac:dyDescent="0.25">
      <c r="B29" s="17" t="s">
        <v>31</v>
      </c>
      <c r="C29" s="18">
        <v>61151543</v>
      </c>
      <c r="D29" s="18">
        <v>0</v>
      </c>
      <c r="E29" s="18">
        <v>61151543</v>
      </c>
      <c r="F29" s="18">
        <v>65211858</v>
      </c>
      <c r="G29" s="18">
        <v>65211858</v>
      </c>
      <c r="H29" s="18">
        <f t="shared" si="1"/>
        <v>-4060315</v>
      </c>
      <c r="I29" s="6"/>
      <c r="J29" s="6"/>
    </row>
    <row r="30" spans="2:10" ht="18.75" customHeight="1" x14ac:dyDescent="0.25">
      <c r="B30" s="17" t="s">
        <v>32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f t="shared" si="1"/>
        <v>0</v>
      </c>
      <c r="I30" s="6"/>
      <c r="J30" s="6"/>
    </row>
    <row r="31" spans="2:10" ht="18.75" customHeight="1" x14ac:dyDescent="0.25">
      <c r="B31" s="19" t="s">
        <v>33</v>
      </c>
      <c r="C31" s="20">
        <f>C33+C34+C35+C36+C37</f>
        <v>10475235</v>
      </c>
      <c r="D31" s="20">
        <v>0</v>
      </c>
      <c r="E31" s="20">
        <f>E33+E34+E35+E36+E37</f>
        <v>10475235</v>
      </c>
      <c r="F31" s="20">
        <f>F33+F34+F35+F36+F37</f>
        <v>8021158.9900000002</v>
      </c>
      <c r="G31" s="20">
        <f>G33+G34+G35+G36+G37</f>
        <v>8021158.9900000002</v>
      </c>
      <c r="H31" s="20">
        <f>H33+H34+H35+H36+H37</f>
        <v>2454076.0099999998</v>
      </c>
      <c r="I31" s="6"/>
      <c r="J31" s="6"/>
    </row>
    <row r="32" spans="2:10" ht="18.75" customHeight="1" x14ac:dyDescent="0.25">
      <c r="B32" s="17" t="s">
        <v>34</v>
      </c>
      <c r="C32" s="21"/>
      <c r="D32" s="21"/>
      <c r="E32" s="21"/>
      <c r="F32" s="21"/>
      <c r="G32" s="21"/>
      <c r="H32" s="21"/>
      <c r="I32" s="6"/>
      <c r="J32" s="6"/>
    </row>
    <row r="33" spans="2:10" ht="18.75" customHeight="1" x14ac:dyDescent="0.25">
      <c r="B33" s="17" t="s">
        <v>35</v>
      </c>
      <c r="C33" s="18">
        <v>7521</v>
      </c>
      <c r="D33" s="18">
        <v>0</v>
      </c>
      <c r="E33" s="18">
        <v>7521</v>
      </c>
      <c r="F33" s="18">
        <v>333.43</v>
      </c>
      <c r="G33" s="18">
        <v>333.43</v>
      </c>
      <c r="H33" s="18">
        <f t="shared" si="1"/>
        <v>7187.57</v>
      </c>
      <c r="I33" s="6"/>
      <c r="J33" s="6"/>
    </row>
    <row r="34" spans="2:10" ht="18.75" customHeight="1" x14ac:dyDescent="0.25">
      <c r="B34" s="17" t="s">
        <v>36</v>
      </c>
      <c r="C34" s="18">
        <v>1394687</v>
      </c>
      <c r="D34" s="18">
        <v>0</v>
      </c>
      <c r="E34" s="18">
        <v>1394687</v>
      </c>
      <c r="F34" s="18">
        <v>929791.2</v>
      </c>
      <c r="G34" s="18">
        <v>929791.2</v>
      </c>
      <c r="H34" s="18">
        <f t="shared" si="1"/>
        <v>464895.80000000005</v>
      </c>
      <c r="I34" s="6"/>
      <c r="J34" s="6"/>
    </row>
    <row r="35" spans="2:10" ht="18.75" customHeight="1" x14ac:dyDescent="0.25">
      <c r="B35" s="17" t="s">
        <v>37</v>
      </c>
      <c r="C35" s="18">
        <v>9073027</v>
      </c>
      <c r="D35" s="18">
        <v>0</v>
      </c>
      <c r="E35" s="18">
        <v>9073027</v>
      </c>
      <c r="F35" s="18">
        <v>7091034.3600000003</v>
      </c>
      <c r="G35" s="18">
        <v>7091034.3600000003</v>
      </c>
      <c r="H35" s="18">
        <f t="shared" si="1"/>
        <v>1981992.6399999997</v>
      </c>
      <c r="I35" s="6"/>
      <c r="J35" s="6"/>
    </row>
    <row r="36" spans="2:10" ht="18.75" customHeight="1" x14ac:dyDescent="0.25">
      <c r="B36" s="17" t="s">
        <v>38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6"/>
      <c r="J36" s="6"/>
    </row>
    <row r="37" spans="2:10" ht="18.75" customHeight="1" x14ac:dyDescent="0.25">
      <c r="B37" s="17" t="s">
        <v>39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1"/>
        <v>0</v>
      </c>
      <c r="I37" s="6"/>
      <c r="J37" s="6"/>
    </row>
    <row r="38" spans="2:10" ht="18.75" customHeight="1" x14ac:dyDescent="0.25">
      <c r="B38" s="19" t="s">
        <v>40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6"/>
      <c r="J38" s="6"/>
    </row>
    <row r="39" spans="2:10" ht="18.75" customHeight="1" x14ac:dyDescent="0.25">
      <c r="B39" s="19" t="s">
        <v>41</v>
      </c>
      <c r="C39" s="20">
        <v>0</v>
      </c>
      <c r="D39" s="20">
        <v>0</v>
      </c>
      <c r="E39" s="20">
        <v>0</v>
      </c>
      <c r="F39" s="20">
        <f>SUM(F40)</f>
        <v>0</v>
      </c>
      <c r="G39" s="20">
        <f>SUM(G40)</f>
        <v>0</v>
      </c>
      <c r="H39" s="20">
        <v>0</v>
      </c>
      <c r="I39" s="6"/>
      <c r="J39" s="6"/>
    </row>
    <row r="40" spans="2:10" ht="18.75" customHeight="1" x14ac:dyDescent="0.25">
      <c r="B40" s="17" t="s">
        <v>42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6"/>
      <c r="J40" s="6"/>
    </row>
    <row r="41" spans="2:10" ht="18.75" customHeight="1" x14ac:dyDescent="0.25">
      <c r="B41" s="19" t="s">
        <v>43</v>
      </c>
      <c r="C41" s="20">
        <f>SUM(C42:C43)</f>
        <v>17066420</v>
      </c>
      <c r="D41" s="20">
        <f>SUM(D42:D43)</f>
        <v>0</v>
      </c>
      <c r="E41" s="20">
        <f>SUM(E42:E43)</f>
        <v>17066420</v>
      </c>
      <c r="F41" s="20">
        <f>SUM(F42:F43)</f>
        <v>10513055.970000001</v>
      </c>
      <c r="G41" s="20">
        <f>SUM(G42:G43)</f>
        <v>10513055.970000001</v>
      </c>
      <c r="H41" s="20">
        <f>E41-G41</f>
        <v>6553364.0299999993</v>
      </c>
      <c r="I41" s="6"/>
      <c r="J41" s="6"/>
    </row>
    <row r="42" spans="2:10" ht="18.75" customHeight="1" x14ac:dyDescent="0.25">
      <c r="B42" s="17" t="s">
        <v>44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6"/>
      <c r="J42" s="6"/>
    </row>
    <row r="43" spans="2:10" ht="18.75" customHeight="1" x14ac:dyDescent="0.25">
      <c r="B43" s="17" t="s">
        <v>45</v>
      </c>
      <c r="C43" s="18">
        <f>14627390+2439030</f>
        <v>17066420</v>
      </c>
      <c r="D43" s="18">
        <v>0</v>
      </c>
      <c r="E43" s="18">
        <f>14627390+2439030</f>
        <v>17066420</v>
      </c>
      <c r="F43" s="18">
        <v>10513055.970000001</v>
      </c>
      <c r="G43" s="18">
        <v>10513055.970000001</v>
      </c>
      <c r="H43" s="18">
        <f>E43-G43</f>
        <v>6553364.0299999993</v>
      </c>
      <c r="I43" s="6"/>
      <c r="J43" s="6"/>
    </row>
    <row r="44" spans="2:10" x14ac:dyDescent="0.25">
      <c r="B44" s="17" t="s">
        <v>10</v>
      </c>
      <c r="C44" s="21"/>
      <c r="D44" s="21"/>
      <c r="E44" s="21"/>
      <c r="F44" s="21"/>
      <c r="G44" s="21"/>
      <c r="H44" s="21"/>
      <c r="I44" s="6"/>
      <c r="J44" s="6"/>
    </row>
    <row r="45" spans="2:10" s="1" customFormat="1" x14ac:dyDescent="0.25">
      <c r="B45" s="19" t="s">
        <v>46</v>
      </c>
      <c r="C45" s="20">
        <f>C11+C12+C13+C14+C15+C16+C17+C18+C31+C38+C39+C41</f>
        <v>1756198199.3899999</v>
      </c>
      <c r="D45" s="20">
        <v>0</v>
      </c>
      <c r="E45" s="20">
        <f>E11+E12+E13+E14+E15+E16+E17+E18+E31+E38+E39+E41</f>
        <v>1756198199.3899999</v>
      </c>
      <c r="F45" s="20">
        <f>F11+F12+F13+F14+F15+F16+F17+F18+F31+F38+F39+F41</f>
        <v>1446521851.6200001</v>
      </c>
      <c r="G45" s="20">
        <f>G11+G12+G13+G14+G15+G16+G17+G18+G31+G38+G39+G41</f>
        <v>1446521851.6200001</v>
      </c>
      <c r="H45" s="20">
        <f>H11+H12+H13+H14+H15+H16+H17+H18+H31+H38+H39+H41</f>
        <v>309676347.76999998</v>
      </c>
      <c r="I45" s="7"/>
      <c r="J45" s="7"/>
    </row>
    <row r="46" spans="2:10" s="1" customFormat="1" x14ac:dyDescent="0.25">
      <c r="B46" s="19" t="s">
        <v>47</v>
      </c>
      <c r="C46" s="22"/>
      <c r="D46" s="22"/>
      <c r="E46" s="22"/>
      <c r="F46" s="22"/>
      <c r="G46" s="22"/>
      <c r="H46" s="22"/>
      <c r="I46" s="7"/>
      <c r="J46" s="7"/>
    </row>
    <row r="47" spans="2:10" x14ac:dyDescent="0.25">
      <c r="B47" s="19" t="s">
        <v>48</v>
      </c>
      <c r="C47" s="21"/>
      <c r="D47" s="21"/>
      <c r="E47" s="21"/>
      <c r="F47" s="21"/>
      <c r="G47" s="21"/>
      <c r="H47" s="21"/>
      <c r="I47" s="6"/>
      <c r="J47" s="6"/>
    </row>
    <row r="48" spans="2:10" ht="15.75" thickBot="1" x14ac:dyDescent="0.3">
      <c r="B48" s="27" t="s">
        <v>10</v>
      </c>
      <c r="C48" s="28"/>
      <c r="D48" s="28"/>
      <c r="E48" s="28"/>
      <c r="F48" s="28"/>
      <c r="G48" s="28"/>
      <c r="H48" s="28"/>
      <c r="I48" s="6"/>
      <c r="J48" s="6"/>
    </row>
    <row r="49" spans="2:10" x14ac:dyDescent="0.25">
      <c r="B49" s="19" t="s">
        <v>49</v>
      </c>
      <c r="C49" s="21"/>
      <c r="D49" s="21"/>
      <c r="E49" s="21"/>
      <c r="F49" s="21"/>
      <c r="G49" s="21"/>
      <c r="H49" s="21"/>
      <c r="I49" s="6"/>
      <c r="J49" s="6"/>
    </row>
    <row r="50" spans="2:10" x14ac:dyDescent="0.25">
      <c r="B50" s="19" t="s">
        <v>50</v>
      </c>
      <c r="C50" s="20">
        <f>SUM(C51:C61)</f>
        <v>538426713</v>
      </c>
      <c r="D50" s="20">
        <v>0</v>
      </c>
      <c r="E50" s="20">
        <f>SUM(E51:E61)</f>
        <v>538426713</v>
      </c>
      <c r="F50" s="20">
        <f>SUM(F51:F61)</f>
        <v>408183338</v>
      </c>
      <c r="G50" s="20">
        <f>SUM(G51:G61)</f>
        <v>408183338</v>
      </c>
      <c r="H50" s="20">
        <f>E50-G50</f>
        <v>130243375</v>
      </c>
      <c r="I50" s="6"/>
      <c r="J50" s="6"/>
    </row>
    <row r="51" spans="2:10" x14ac:dyDescent="0.25">
      <c r="B51" s="17" t="s">
        <v>51</v>
      </c>
      <c r="C51" s="18">
        <v>0</v>
      </c>
      <c r="D51" s="18">
        <v>0</v>
      </c>
      <c r="E51" s="23">
        <v>0</v>
      </c>
      <c r="F51" s="18">
        <v>0</v>
      </c>
      <c r="G51" s="18">
        <v>0</v>
      </c>
      <c r="H51" s="18">
        <f>E51-G51</f>
        <v>0</v>
      </c>
      <c r="I51" s="6"/>
      <c r="J51" s="6"/>
    </row>
    <row r="52" spans="2:10" x14ac:dyDescent="0.25">
      <c r="B52" s="17" t="s">
        <v>52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6"/>
      <c r="J52" s="6"/>
    </row>
    <row r="53" spans="2:10" x14ac:dyDescent="0.25">
      <c r="B53" s="17" t="s">
        <v>53</v>
      </c>
      <c r="C53" s="23">
        <v>87266230</v>
      </c>
      <c r="D53" s="18">
        <v>0</v>
      </c>
      <c r="E53" s="23">
        <v>87266230</v>
      </c>
      <c r="F53" s="23">
        <v>69812984</v>
      </c>
      <c r="G53" s="23">
        <v>69812984</v>
      </c>
      <c r="H53" s="18">
        <f>E53-G53</f>
        <v>17453246</v>
      </c>
      <c r="I53" s="6"/>
      <c r="J53" s="6"/>
    </row>
    <row r="54" spans="2:10" x14ac:dyDescent="0.25">
      <c r="B54" s="17" t="s">
        <v>54</v>
      </c>
      <c r="C54" s="23">
        <v>451160483</v>
      </c>
      <c r="D54" s="18">
        <v>0</v>
      </c>
      <c r="E54" s="23">
        <v>451160483</v>
      </c>
      <c r="F54" s="23">
        <v>338370354</v>
      </c>
      <c r="G54" s="23">
        <v>338370354</v>
      </c>
      <c r="H54" s="18">
        <f>E54-G54</f>
        <v>112790129</v>
      </c>
      <c r="I54" s="6"/>
      <c r="J54" s="6"/>
    </row>
    <row r="55" spans="2:10" x14ac:dyDescent="0.25">
      <c r="B55" s="17" t="s">
        <v>55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6"/>
      <c r="J55" s="6"/>
    </row>
    <row r="56" spans="2:10" x14ac:dyDescent="0.25">
      <c r="B56" s="17" t="s">
        <v>56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6"/>
      <c r="J56" s="6"/>
    </row>
    <row r="57" spans="2:10" x14ac:dyDescent="0.25">
      <c r="B57" s="17" t="s">
        <v>57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6"/>
      <c r="J57" s="6"/>
    </row>
    <row r="58" spans="2:10" x14ac:dyDescent="0.25">
      <c r="B58" s="17" t="s">
        <v>58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6"/>
      <c r="J58" s="6"/>
    </row>
    <row r="59" spans="2:10" x14ac:dyDescent="0.25">
      <c r="B59" s="17" t="s">
        <v>59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6"/>
      <c r="J59" s="6"/>
    </row>
    <row r="60" spans="2:10" x14ac:dyDescent="0.25">
      <c r="B60" s="17" t="s">
        <v>60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6"/>
      <c r="J60" s="6"/>
    </row>
    <row r="61" spans="2:10" x14ac:dyDescent="0.25">
      <c r="B61" s="17"/>
      <c r="C61" s="23"/>
      <c r="D61" s="21"/>
      <c r="E61" s="23"/>
      <c r="F61" s="21"/>
      <c r="G61" s="21"/>
      <c r="H61" s="21"/>
      <c r="I61" s="6"/>
      <c r="J61" s="6"/>
    </row>
    <row r="62" spans="2:10" x14ac:dyDescent="0.25">
      <c r="B62" s="19" t="s">
        <v>61</v>
      </c>
      <c r="C62" s="20">
        <f t="shared" ref="C62:H62" si="2">SUM(C63:C66)</f>
        <v>43086582.280000001</v>
      </c>
      <c r="D62" s="20">
        <f t="shared" si="2"/>
        <v>0</v>
      </c>
      <c r="E62" s="20">
        <f t="shared" si="2"/>
        <v>43086582.280000001</v>
      </c>
      <c r="F62" s="20">
        <f t="shared" si="2"/>
        <v>41588137.399999999</v>
      </c>
      <c r="G62" s="20">
        <f t="shared" si="2"/>
        <v>41588137.399999999</v>
      </c>
      <c r="H62" s="20">
        <f t="shared" si="2"/>
        <v>1498444.8800000027</v>
      </c>
      <c r="I62" s="6"/>
      <c r="J62" s="6"/>
    </row>
    <row r="63" spans="2:10" x14ac:dyDescent="0.25">
      <c r="B63" s="17" t="s">
        <v>62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6"/>
      <c r="J63" s="6"/>
    </row>
    <row r="64" spans="2:10" x14ac:dyDescent="0.25">
      <c r="B64" s="17" t="s">
        <v>63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6"/>
      <c r="J64" s="6"/>
    </row>
    <row r="65" spans="1:10" x14ac:dyDescent="0.25">
      <c r="B65" s="17" t="s">
        <v>64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6"/>
      <c r="J65" s="6"/>
    </row>
    <row r="66" spans="1:10" x14ac:dyDescent="0.25">
      <c r="B66" s="17" t="s">
        <v>65</v>
      </c>
      <c r="C66" s="23">
        <v>43086582.280000001</v>
      </c>
      <c r="D66" s="21"/>
      <c r="E66" s="23">
        <v>43086582.280000001</v>
      </c>
      <c r="F66" s="23">
        <v>41588137.399999999</v>
      </c>
      <c r="G66" s="23">
        <v>41588137.399999999</v>
      </c>
      <c r="H66" s="18">
        <f>E66-G66</f>
        <v>1498444.8800000027</v>
      </c>
      <c r="I66" s="6"/>
      <c r="J66" s="6"/>
    </row>
    <row r="67" spans="1:10" x14ac:dyDescent="0.25">
      <c r="A67" s="1"/>
      <c r="B67" s="19" t="s">
        <v>66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6"/>
      <c r="J67" s="6"/>
    </row>
    <row r="68" spans="1:10" x14ac:dyDescent="0.25">
      <c r="B68" s="17" t="s">
        <v>67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6"/>
      <c r="J68" s="6"/>
    </row>
    <row r="69" spans="1:10" x14ac:dyDescent="0.25">
      <c r="B69" s="17" t="s">
        <v>68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6"/>
      <c r="J69" s="6"/>
    </row>
    <row r="70" spans="1:10" x14ac:dyDescent="0.25">
      <c r="B70" s="17" t="s">
        <v>69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6"/>
      <c r="J70" s="6"/>
    </row>
    <row r="71" spans="1:10" x14ac:dyDescent="0.25">
      <c r="B71" s="17" t="s">
        <v>70</v>
      </c>
      <c r="C71" s="21"/>
      <c r="D71" s="21"/>
      <c r="E71" s="21"/>
      <c r="F71" s="21"/>
      <c r="G71" s="21"/>
      <c r="H71" s="21"/>
      <c r="I71" s="6"/>
      <c r="J71" s="6"/>
    </row>
    <row r="72" spans="1:10" x14ac:dyDescent="0.25">
      <c r="B72" s="17" t="s">
        <v>10</v>
      </c>
      <c r="C72" s="21"/>
      <c r="D72" s="21"/>
      <c r="E72" s="21"/>
      <c r="F72" s="21"/>
      <c r="G72" s="21"/>
      <c r="H72" s="21"/>
      <c r="I72" s="6"/>
      <c r="J72" s="6"/>
    </row>
    <row r="73" spans="1:10" s="1" customFormat="1" x14ac:dyDescent="0.25">
      <c r="B73" s="19" t="s">
        <v>71</v>
      </c>
      <c r="C73" s="20">
        <f>C50+C62+C67+C70</f>
        <v>581513295.27999997</v>
      </c>
      <c r="D73" s="20">
        <v>0</v>
      </c>
      <c r="E73" s="20">
        <f>E50+E62+E67+E70</f>
        <v>581513295.27999997</v>
      </c>
      <c r="F73" s="20">
        <f>F50+F62+F67+F70</f>
        <v>449771475.39999998</v>
      </c>
      <c r="G73" s="20">
        <f>G50+G62+G67+G70</f>
        <v>449771475.39999998</v>
      </c>
      <c r="H73" s="20">
        <f>H50+H62+H67+H70</f>
        <v>131741819.88</v>
      </c>
      <c r="I73" s="7"/>
      <c r="J73" s="7"/>
    </row>
    <row r="74" spans="1:10" s="1" customFormat="1" x14ac:dyDescent="0.25">
      <c r="B74" s="19" t="s">
        <v>72</v>
      </c>
      <c r="C74" s="22"/>
      <c r="D74" s="22"/>
      <c r="E74" s="22"/>
      <c r="F74" s="22"/>
      <c r="G74" s="22"/>
      <c r="H74" s="22"/>
      <c r="I74" s="7"/>
      <c r="J74" s="7"/>
    </row>
    <row r="75" spans="1:10" s="1" customFormat="1" x14ac:dyDescent="0.25">
      <c r="B75" s="19" t="s">
        <v>73</v>
      </c>
      <c r="C75" s="20">
        <f>SUM(C76)</f>
        <v>50000000</v>
      </c>
      <c r="D75" s="20">
        <v>0</v>
      </c>
      <c r="E75" s="20">
        <f>SUM(E76)</f>
        <v>50000000</v>
      </c>
      <c r="F75" s="20">
        <f>SUM(F76)</f>
        <v>8000000</v>
      </c>
      <c r="G75" s="20">
        <f>SUM(G76)</f>
        <v>8000000</v>
      </c>
      <c r="H75" s="20">
        <f>SUM(H76)</f>
        <v>42000000</v>
      </c>
      <c r="I75" s="7"/>
      <c r="J75" s="7"/>
    </row>
    <row r="76" spans="1:10" x14ac:dyDescent="0.25">
      <c r="B76" s="17" t="s">
        <v>74</v>
      </c>
      <c r="C76" s="23">
        <v>50000000</v>
      </c>
      <c r="D76" s="21"/>
      <c r="E76" s="23">
        <v>50000000</v>
      </c>
      <c r="F76" s="23">
        <v>8000000</v>
      </c>
      <c r="G76" s="23">
        <v>8000000</v>
      </c>
      <c r="H76" s="18">
        <f>E76-G76</f>
        <v>42000000</v>
      </c>
      <c r="I76" s="6"/>
      <c r="J76" s="6"/>
    </row>
    <row r="77" spans="1:10" x14ac:dyDescent="0.25">
      <c r="B77" s="17" t="s">
        <v>10</v>
      </c>
      <c r="C77" s="21"/>
      <c r="D77" s="21"/>
      <c r="E77" s="21"/>
      <c r="F77" s="21"/>
      <c r="G77" s="21"/>
      <c r="H77" s="21"/>
      <c r="I77" s="6"/>
      <c r="J77" s="6"/>
    </row>
    <row r="78" spans="1:10" s="1" customFormat="1" x14ac:dyDescent="0.25">
      <c r="B78" s="19" t="s">
        <v>75</v>
      </c>
      <c r="C78" s="20">
        <f>C45+C73+C75</f>
        <v>2387711494.6700001</v>
      </c>
      <c r="D78" s="20">
        <v>0</v>
      </c>
      <c r="E78" s="20">
        <f>E45+E73+E75</f>
        <v>2387711494.6700001</v>
      </c>
      <c r="F78" s="20">
        <f>F45+F73+F75</f>
        <v>1904293327.02</v>
      </c>
      <c r="G78" s="20">
        <f>G45+G73+G75</f>
        <v>1904293327.02</v>
      </c>
      <c r="H78" s="20">
        <f>H45+H73+H75</f>
        <v>483418167.64999998</v>
      </c>
      <c r="I78" s="7"/>
      <c r="J78" s="7"/>
    </row>
    <row r="79" spans="1:10" s="1" customFormat="1" x14ac:dyDescent="0.25">
      <c r="B79" s="19" t="s">
        <v>10</v>
      </c>
      <c r="C79" s="24"/>
      <c r="D79" s="22"/>
      <c r="E79" s="22"/>
      <c r="F79" s="24"/>
      <c r="G79" s="22"/>
      <c r="H79" s="22"/>
      <c r="I79" s="7"/>
      <c r="J79" s="7"/>
    </row>
    <row r="80" spans="1:10" s="1" customFormat="1" x14ac:dyDescent="0.25">
      <c r="B80" s="19" t="s">
        <v>76</v>
      </c>
      <c r="C80" s="22"/>
      <c r="D80" s="22"/>
      <c r="E80" s="22"/>
      <c r="F80" s="22"/>
      <c r="G80" s="22"/>
      <c r="H80" s="22"/>
      <c r="I80" s="7"/>
      <c r="J80" s="7"/>
    </row>
    <row r="81" spans="2:10" x14ac:dyDescent="0.25">
      <c r="B81" s="17" t="s">
        <v>77</v>
      </c>
      <c r="C81" s="18"/>
      <c r="D81" s="18"/>
      <c r="E81" s="18"/>
      <c r="F81" s="18"/>
      <c r="G81" s="18"/>
      <c r="H81" s="18"/>
      <c r="I81" s="6"/>
      <c r="J81" s="6"/>
    </row>
    <row r="82" spans="2:10" x14ac:dyDescent="0.25">
      <c r="B82" s="17" t="s">
        <v>78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6"/>
      <c r="J82" s="6"/>
    </row>
    <row r="83" spans="2:10" x14ac:dyDescent="0.25">
      <c r="B83" s="17" t="s">
        <v>79</v>
      </c>
      <c r="C83" s="18"/>
      <c r="D83" s="18"/>
      <c r="E83" s="18"/>
      <c r="F83" s="18"/>
      <c r="G83" s="18"/>
      <c r="H83" s="18"/>
      <c r="I83" s="6"/>
      <c r="J83" s="6"/>
    </row>
    <row r="84" spans="2:10" x14ac:dyDescent="0.25">
      <c r="B84" s="17" t="s">
        <v>80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6"/>
      <c r="J84" s="6"/>
    </row>
    <row r="85" spans="2:10" ht="15.75" thickBot="1" x14ac:dyDescent="0.3">
      <c r="B85" s="25" t="s">
        <v>81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6"/>
      <c r="J85" s="6"/>
    </row>
    <row r="86" spans="2:10" x14ac:dyDescent="0.25">
      <c r="B86" s="29"/>
      <c r="C86" s="30"/>
      <c r="D86" s="30"/>
      <c r="E86" s="30"/>
      <c r="F86" s="30"/>
      <c r="G86" s="30"/>
      <c r="H86" s="30"/>
      <c r="I86" s="6"/>
      <c r="J86" s="6"/>
    </row>
    <row r="87" spans="2:10" x14ac:dyDescent="0.25">
      <c r="B87" s="29"/>
      <c r="C87" s="30"/>
      <c r="D87" s="30"/>
      <c r="E87" s="30"/>
      <c r="F87" s="30"/>
      <c r="G87" s="30"/>
      <c r="H87" s="30"/>
      <c r="I87" s="6"/>
      <c r="J87" s="6"/>
    </row>
    <row r="88" spans="2:10" x14ac:dyDescent="0.25">
      <c r="B88" s="29"/>
      <c r="C88" s="30"/>
      <c r="D88" s="30"/>
      <c r="E88" s="30"/>
      <c r="F88" s="30"/>
      <c r="G88" s="30"/>
      <c r="H88" s="30"/>
      <c r="I88" s="6"/>
      <c r="J88" s="6"/>
    </row>
    <row r="89" spans="2:10" x14ac:dyDescent="0.25">
      <c r="B89" s="11" t="s">
        <v>82</v>
      </c>
      <c r="C89" s="6"/>
      <c r="D89" s="6"/>
      <c r="E89" s="6"/>
      <c r="F89" s="6"/>
      <c r="G89" s="6"/>
      <c r="H89" s="6"/>
      <c r="I89" s="6"/>
      <c r="J89" s="6"/>
    </row>
    <row r="90" spans="2:10" x14ac:dyDescent="0.25">
      <c r="B90" s="11"/>
      <c r="C90" s="6"/>
      <c r="D90" s="6"/>
      <c r="E90" s="6"/>
      <c r="F90" s="6"/>
      <c r="G90" s="6"/>
      <c r="H90" s="6"/>
      <c r="I90" s="6"/>
      <c r="J90" s="6"/>
    </row>
    <row r="91" spans="2:10" x14ac:dyDescent="0.25">
      <c r="B91" s="11"/>
      <c r="C91" s="6"/>
      <c r="D91" s="6"/>
      <c r="E91" s="6"/>
      <c r="F91" s="6"/>
      <c r="G91" s="6"/>
      <c r="H91" s="6"/>
      <c r="I91" s="6"/>
      <c r="J91" s="6"/>
    </row>
    <row r="92" spans="2:10" hidden="1" x14ac:dyDescent="0.25">
      <c r="B92" s="6"/>
      <c r="C92" s="6"/>
      <c r="D92" s="6"/>
      <c r="E92" s="6"/>
      <c r="F92" s="6"/>
      <c r="G92" s="6"/>
      <c r="H92" s="6"/>
      <c r="I92" s="6"/>
      <c r="J92" s="6"/>
    </row>
    <row r="93" spans="2:10" hidden="1" x14ac:dyDescent="0.25">
      <c r="B93" s="8"/>
      <c r="C93" s="8"/>
      <c r="D93" s="8"/>
      <c r="E93" s="8"/>
      <c r="F93" s="8"/>
      <c r="G93" s="6"/>
      <c r="H93" s="6"/>
      <c r="I93" s="6"/>
      <c r="J93" s="6"/>
    </row>
    <row r="94" spans="2:10" hidden="1" x14ac:dyDescent="0.25">
      <c r="B94" s="9"/>
      <c r="C94" s="9"/>
      <c r="D94" s="9"/>
      <c r="E94" s="9"/>
      <c r="F94" s="8"/>
      <c r="G94" s="6"/>
      <c r="H94" s="6"/>
      <c r="I94" s="6"/>
      <c r="J94" s="6"/>
    </row>
    <row r="95" spans="2:10" hidden="1" x14ac:dyDescent="0.25">
      <c r="B95" s="9"/>
      <c r="C95" s="9"/>
      <c r="D95" s="9"/>
      <c r="E95" s="9"/>
      <c r="F95" s="8"/>
      <c r="G95" s="6"/>
      <c r="H95" s="6"/>
      <c r="I95" s="6"/>
      <c r="J95" s="6"/>
    </row>
    <row r="96" spans="2:10" hidden="1" x14ac:dyDescent="0.25">
      <c r="B96" s="8"/>
      <c r="C96" s="8"/>
      <c r="D96" s="8"/>
      <c r="E96" s="8"/>
      <c r="F96" s="8"/>
      <c r="G96" s="6"/>
      <c r="H96" s="6"/>
      <c r="I96" s="6"/>
      <c r="J96" s="6"/>
    </row>
    <row r="97" spans="2:10" hidden="1" x14ac:dyDescent="0.25">
      <c r="B97" s="8"/>
      <c r="C97" s="8"/>
      <c r="D97" s="8"/>
      <c r="E97" s="8"/>
      <c r="F97" s="8"/>
      <c r="G97" s="6"/>
      <c r="H97" s="6"/>
      <c r="I97" s="6"/>
      <c r="J97" s="6"/>
    </row>
    <row r="98" spans="2:10" hidden="1" x14ac:dyDescent="0.25">
      <c r="B98" s="8"/>
      <c r="C98" s="8"/>
      <c r="D98" s="8"/>
      <c r="E98" s="8"/>
      <c r="F98" s="8"/>
      <c r="G98" s="6"/>
      <c r="H98" s="6"/>
      <c r="I98" s="6"/>
      <c r="J98" s="6"/>
    </row>
    <row r="99" spans="2:10" hidden="1" x14ac:dyDescent="0.25">
      <c r="B99" s="8"/>
      <c r="C99" s="8"/>
      <c r="D99" s="8"/>
      <c r="E99" s="8"/>
      <c r="F99" s="8"/>
      <c r="G99" s="6"/>
      <c r="H99" s="6"/>
      <c r="I99" s="6"/>
      <c r="J99" s="6"/>
    </row>
    <row r="100" spans="2:10" hidden="1" x14ac:dyDescent="0.25">
      <c r="B100" s="2"/>
      <c r="C100" s="2"/>
      <c r="D100" s="2"/>
      <c r="E100" s="2"/>
      <c r="F100" s="2"/>
    </row>
    <row r="101" spans="2:10" hidden="1" x14ac:dyDescent="0.25">
      <c r="B101" s="3"/>
      <c r="C101" s="3"/>
      <c r="D101" s="3"/>
    </row>
    <row r="102" spans="2:10" hidden="1" x14ac:dyDescent="0.25"/>
  </sheetData>
  <mergeCells count="4">
    <mergeCell ref="B2:H2"/>
    <mergeCell ref="B3:H3"/>
    <mergeCell ref="B4:H4"/>
    <mergeCell ref="B5:H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2" orientation="landscape" horizontalDpi="4294967295" verticalDpi="4294967295" r:id="rId1"/>
  <headerFooter>
    <oddFooter>&amp;C&amp;F&amp;R&amp;Pde&amp;N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2020-02-07T16:54:30Z</cp:lastPrinted>
  <dcterms:created xsi:type="dcterms:W3CDTF">2019-08-13T15:14:24Z</dcterms:created>
  <dcterms:modified xsi:type="dcterms:W3CDTF">2020-02-07T16:54:33Z</dcterms:modified>
</cp:coreProperties>
</file>