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MZO 21\"/>
    </mc:Choice>
  </mc:AlternateContent>
  <xr:revisionPtr revIDLastSave="0" documentId="8_{69EA83A2-D815-410A-B67A-9F02A5EED1CE}" xr6:coauthVersionLast="36" xr6:coauthVersionMax="36" xr10:uidLastSave="{00000000-0000-0000-0000-000000000000}"/>
  <bookViews>
    <workbookView xWindow="0" yWindow="0" windowWidth="21600" windowHeight="8925" xr2:uid="{97C4093A-AE4A-4B93-AC95-1A12732728B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7" i="1" s="1"/>
  <c r="H70" i="1"/>
  <c r="F70" i="1"/>
  <c r="F69" i="1" s="1"/>
  <c r="H69" i="1"/>
  <c r="G69" i="1"/>
  <c r="E69" i="1"/>
  <c r="D69" i="1"/>
  <c r="F68" i="1"/>
  <c r="F66" i="1"/>
  <c r="F64" i="1"/>
  <c r="F63" i="1"/>
  <c r="F62" i="1"/>
  <c r="F61" i="1"/>
  <c r="F60" i="1"/>
  <c r="G60" i="1" s="1"/>
  <c r="F59" i="1"/>
  <c r="F58" i="1"/>
  <c r="F57" i="1"/>
  <c r="F56" i="1"/>
  <c r="E56" i="1"/>
  <c r="D56" i="1"/>
  <c r="F54" i="1"/>
  <c r="F53" i="1"/>
  <c r="F52" i="1"/>
  <c r="H51" i="1"/>
  <c r="F51" i="1"/>
  <c r="H50" i="1"/>
  <c r="F50" i="1"/>
  <c r="F49" i="1"/>
  <c r="F48" i="1"/>
  <c r="F47" i="1" s="1"/>
  <c r="F67" i="1" s="1"/>
  <c r="H47" i="1"/>
  <c r="G47" i="1"/>
  <c r="E47" i="1"/>
  <c r="E67" i="1" s="1"/>
  <c r="D47" i="1"/>
  <c r="D67" i="1" s="1"/>
  <c r="H40" i="1"/>
  <c r="F40" i="1"/>
  <c r="F38" i="1" s="1"/>
  <c r="F39" i="1"/>
  <c r="H38" i="1"/>
  <c r="I38" i="1" s="1"/>
  <c r="G38" i="1"/>
  <c r="E38" i="1"/>
  <c r="D38" i="1"/>
  <c r="I37" i="1"/>
  <c r="F37" i="1"/>
  <c r="H36" i="1"/>
  <c r="I36" i="1" s="1"/>
  <c r="G36" i="1"/>
  <c r="F36" i="1"/>
  <c r="E36" i="1"/>
  <c r="D36" i="1"/>
  <c r="I35" i="1"/>
  <c r="H35" i="1"/>
  <c r="F35" i="1"/>
  <c r="H34" i="1"/>
  <c r="I34" i="1" s="1"/>
  <c r="F34" i="1"/>
  <c r="H33" i="1"/>
  <c r="I33" i="1" s="1"/>
  <c r="F33" i="1"/>
  <c r="H32" i="1"/>
  <c r="I32" i="1" s="1"/>
  <c r="F32" i="1"/>
  <c r="I31" i="1"/>
  <c r="H31" i="1"/>
  <c r="F31" i="1"/>
  <c r="F29" i="1" s="1"/>
  <c r="H30" i="1"/>
  <c r="I30" i="1" s="1"/>
  <c r="F30" i="1"/>
  <c r="G29" i="1"/>
  <c r="E29" i="1"/>
  <c r="D29" i="1"/>
  <c r="D42" i="1" s="1"/>
  <c r="D72" i="1" s="1"/>
  <c r="I28" i="1"/>
  <c r="F28" i="1"/>
  <c r="H27" i="1"/>
  <c r="I27" i="1" s="1"/>
  <c r="F27" i="1"/>
  <c r="H26" i="1"/>
  <c r="I26" i="1" s="1"/>
  <c r="F26" i="1"/>
  <c r="I25" i="1"/>
  <c r="H25" i="1"/>
  <c r="F25" i="1"/>
  <c r="H24" i="1"/>
  <c r="I24" i="1" s="1"/>
  <c r="F24" i="1"/>
  <c r="H23" i="1"/>
  <c r="I23" i="1" s="1"/>
  <c r="F23" i="1"/>
  <c r="H22" i="1"/>
  <c r="I22" i="1" s="1"/>
  <c r="F22" i="1"/>
  <c r="I21" i="1"/>
  <c r="H21" i="1"/>
  <c r="F21" i="1"/>
  <c r="H20" i="1"/>
  <c r="I20" i="1" s="1"/>
  <c r="F20" i="1"/>
  <c r="H19" i="1"/>
  <c r="I19" i="1" s="1"/>
  <c r="F19" i="1"/>
  <c r="F16" i="1" s="1"/>
  <c r="H18" i="1"/>
  <c r="I18" i="1" s="1"/>
  <c r="F18" i="1"/>
  <c r="G16" i="1"/>
  <c r="E16" i="1"/>
  <c r="E42" i="1" s="1"/>
  <c r="D16" i="1"/>
  <c r="G15" i="1"/>
  <c r="H15" i="1" s="1"/>
  <c r="I15" i="1" s="1"/>
  <c r="F15" i="1"/>
  <c r="G14" i="1"/>
  <c r="H14" i="1" s="1"/>
  <c r="I14" i="1" s="1"/>
  <c r="F14" i="1"/>
  <c r="G13" i="1"/>
  <c r="H13" i="1" s="1"/>
  <c r="I13" i="1" s="1"/>
  <c r="F13" i="1"/>
  <c r="G12" i="1"/>
  <c r="H12" i="1" s="1"/>
  <c r="I12" i="1" s="1"/>
  <c r="F12" i="1"/>
  <c r="G11" i="1"/>
  <c r="H11" i="1" s="1"/>
  <c r="I11" i="1" s="1"/>
  <c r="F11" i="1"/>
  <c r="G10" i="1"/>
  <c r="H10" i="1" s="1"/>
  <c r="I10" i="1" s="1"/>
  <c r="F10" i="1"/>
  <c r="G9" i="1"/>
  <c r="G42" i="1" s="1"/>
  <c r="F9" i="1"/>
  <c r="E72" i="1" l="1"/>
  <c r="F42" i="1"/>
  <c r="F72" i="1" s="1"/>
  <c r="H67" i="1"/>
  <c r="I67" i="1" s="1"/>
  <c r="G56" i="1"/>
  <c r="G67" i="1" s="1"/>
  <c r="G72" i="1" s="1"/>
  <c r="H60" i="1"/>
  <c r="H56" i="1" s="1"/>
  <c r="H9" i="1"/>
  <c r="H29" i="1"/>
  <c r="I29" i="1" s="1"/>
  <c r="H16" i="1"/>
  <c r="I16" i="1" s="1"/>
  <c r="H42" i="1" l="1"/>
  <c r="H72" i="1" s="1"/>
  <c r="I9" i="1"/>
  <c r="I42" i="1" s="1"/>
  <c r="I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Ocanas Ayala</author>
  </authors>
  <commentList>
    <comment ref="I5" authorId="0" shapeId="0" xr:uid="{73C3A302-4871-4BCE-88DF-2F67282B5DA2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RECAUDADO - ESTIMADO
</t>
        </r>
      </text>
    </comment>
    <comment ref="E37" authorId="0" shapeId="0" xr:uid="{2A0BA14C-6C27-4BFD-888F-D7A1E5599FDC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FOTEASE</t>
        </r>
      </text>
    </comment>
    <comment ref="D40" authorId="0" shapeId="0" xr:uid="{31A32CC2-A63C-4CA9-90F4-656FF005EB65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FONDO ESTATAL Y APOYOS EXTRAORDINARIOS LI</t>
        </r>
      </text>
    </comment>
    <comment ref="E40" authorId="0" shapeId="0" xr:uid="{63FD51D4-A4BA-4FBB-8E40-D4F737DD79F6}">
      <text>
        <r>
          <rPr>
            <b/>
            <sz val="9"/>
            <color indexed="81"/>
            <rFont val="Tahoma"/>
            <family val="2"/>
          </rPr>
          <t>Silvia Ocanas Ayala:</t>
        </r>
        <r>
          <rPr>
            <sz val="9"/>
            <color indexed="81"/>
            <rFont val="Tahoma"/>
            <family val="2"/>
          </rPr>
          <t xml:space="preserve">
ISR X VTA BIENES INMUEBLES Y AMPLIACIÓN DE FONDO ESTATAL
</t>
        </r>
      </text>
    </comment>
  </commentList>
</comments>
</file>

<file path=xl/sharedStrings.xml><?xml version="1.0" encoding="utf-8"?>
<sst xmlns="http://schemas.openxmlformats.org/spreadsheetml/2006/main" count="78" uniqueCount="78">
  <si>
    <t>MUNICIPIO DE DURANGO</t>
  </si>
  <si>
    <t>Estado Analítico de Ingresos Detallado - LDF</t>
  </si>
  <si>
    <t>Del 1 de enero al 31 de marzo de 2021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</si>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</sst>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3" fontId="3" fillId="2" borderId="11" xfId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6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left" vertical="center"/>
    </xf>
    <xf numFmtId="4" fontId="6" fillId="0" borderId="15" xfId="1" applyNumberFormat="1" applyFont="1" applyFill="1" applyBorder="1" applyAlignment="1">
      <alignment horizontal="right" vertical="center"/>
    </xf>
    <xf numFmtId="4" fontId="4" fillId="0" borderId="15" xfId="1" applyNumberFormat="1" applyFont="1" applyFill="1" applyBorder="1" applyAlignment="1">
      <alignment horizontal="right" vertical="center"/>
    </xf>
    <xf numFmtId="4" fontId="4" fillId="0" borderId="16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43" fontId="4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5" xfId="1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43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Estados%20Financieros%20CONAC%20y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9042021 255"/>
      <sheetName val="EA"/>
      <sheetName val="ESF"/>
      <sheetName val="LDF F1 ESF 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Hoja3"/>
      <sheetName val="LDF F6d)"/>
      <sheetName val="P Postura Fiscal"/>
    </sheetNames>
    <sheetDataSet>
      <sheetData sheetId="0"/>
      <sheetData sheetId="1">
        <row r="8">
          <cell r="F8">
            <v>282878179.97000003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56327366.520000003</v>
          </cell>
        </row>
        <row r="12">
          <cell r="F12">
            <v>2215652.81</v>
          </cell>
        </row>
        <row r="13">
          <cell r="F13">
            <v>20387934.82</v>
          </cell>
        </row>
        <row r="14">
          <cell r="F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85">
          <cell r="L85">
            <v>3246407.65</v>
          </cell>
        </row>
        <row r="86">
          <cell r="L86">
            <v>2467578.17</v>
          </cell>
        </row>
        <row r="87">
          <cell r="L87">
            <v>92862546.077835992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4BDE7-F30B-45EB-8B5E-3A22A6A0C3DA}">
  <sheetPr>
    <pageSetUpPr fitToPage="1"/>
  </sheetPr>
  <dimension ref="A1:I78"/>
  <sheetViews>
    <sheetView tabSelected="1" workbookViewId="0">
      <selection activeCell="A7" sqref="A7:C7"/>
    </sheetView>
  </sheetViews>
  <sheetFormatPr baseColWidth="10" defaultRowHeight="15" x14ac:dyDescent="0.25"/>
  <cols>
    <col min="3" max="3" width="44" customWidth="1"/>
    <col min="4" max="4" width="15.85546875" bestFit="1" customWidth="1"/>
    <col min="5" max="5" width="13.42578125" bestFit="1" customWidth="1"/>
    <col min="6" max="6" width="15.85546875" bestFit="1" customWidth="1"/>
    <col min="7" max="8" width="14.4257812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A4" s="7" t="s">
        <v>3</v>
      </c>
      <c r="B4" s="8"/>
      <c r="C4" s="8"/>
      <c r="D4" s="8"/>
      <c r="E4" s="8"/>
      <c r="F4" s="8"/>
      <c r="G4" s="8"/>
      <c r="H4" s="8"/>
      <c r="I4" s="9"/>
    </row>
    <row r="5" spans="1:9" ht="15.75" thickBot="1" x14ac:dyDescent="0.3">
      <c r="A5" s="10" t="s">
        <v>4</v>
      </c>
      <c r="B5" s="11"/>
      <c r="C5" s="12"/>
      <c r="D5" s="13" t="s">
        <v>5</v>
      </c>
      <c r="E5" s="14"/>
      <c r="F5" s="14"/>
      <c r="G5" s="14"/>
      <c r="H5" s="15"/>
      <c r="I5" s="16" t="s">
        <v>6</v>
      </c>
    </row>
    <row r="6" spans="1:9" ht="48.75" thickBot="1" x14ac:dyDescent="0.3">
      <c r="A6" s="7" t="s">
        <v>7</v>
      </c>
      <c r="B6" s="8"/>
      <c r="C6" s="9"/>
      <c r="D6" s="17" t="s">
        <v>8</v>
      </c>
      <c r="E6" s="18" t="s">
        <v>9</v>
      </c>
      <c r="F6" s="19" t="s">
        <v>10</v>
      </c>
      <c r="G6" s="19" t="s">
        <v>11</v>
      </c>
      <c r="H6" s="19" t="s">
        <v>12</v>
      </c>
      <c r="I6" s="20"/>
    </row>
    <row r="7" spans="1:9" x14ac:dyDescent="0.25">
      <c r="A7" s="21"/>
      <c r="B7" s="22"/>
      <c r="C7" s="23"/>
      <c r="D7" s="24"/>
      <c r="E7" s="25"/>
      <c r="F7" s="24"/>
      <c r="G7" s="24"/>
      <c r="H7" s="24"/>
      <c r="I7" s="24"/>
    </row>
    <row r="8" spans="1:9" x14ac:dyDescent="0.25">
      <c r="A8" s="26" t="s">
        <v>13</v>
      </c>
      <c r="B8" s="27"/>
      <c r="C8" s="28"/>
      <c r="D8" s="24"/>
      <c r="E8" s="24"/>
      <c r="F8" s="24"/>
      <c r="G8" s="24"/>
      <c r="H8" s="24"/>
      <c r="I8" s="24"/>
    </row>
    <row r="9" spans="1:9" x14ac:dyDescent="0.25">
      <c r="A9" s="29"/>
      <c r="B9" s="30" t="s">
        <v>14</v>
      </c>
      <c r="C9" s="31"/>
      <c r="D9" s="24">
        <v>474486398</v>
      </c>
      <c r="E9" s="24">
        <v>0</v>
      </c>
      <c r="F9" s="24">
        <f>D9+E9</f>
        <v>474486398</v>
      </c>
      <c r="G9" s="24">
        <f>[1]EA!F8</f>
        <v>282878179.97000003</v>
      </c>
      <c r="H9" s="24">
        <f>G9</f>
        <v>282878179.97000003</v>
      </c>
      <c r="I9" s="24">
        <f>IF(H9&gt;D9,H9-D9,0)</f>
        <v>0</v>
      </c>
    </row>
    <row r="10" spans="1:9" x14ac:dyDescent="0.25">
      <c r="A10" s="29"/>
      <c r="B10" s="30" t="s">
        <v>15</v>
      </c>
      <c r="C10" s="31"/>
      <c r="D10" s="24">
        <v>0</v>
      </c>
      <c r="E10" s="24">
        <v>0</v>
      </c>
      <c r="F10" s="24">
        <f t="shared" ref="F10:F70" si="0">D10+E10</f>
        <v>0</v>
      </c>
      <c r="G10" s="24">
        <f>[1]EA!F9</f>
        <v>0</v>
      </c>
      <c r="H10" s="24">
        <f t="shared" ref="H10:H15" si="1">G10</f>
        <v>0</v>
      </c>
      <c r="I10" s="24">
        <f t="shared" ref="I10:I67" si="2">IF(H10&gt;D10,H10-D10,0)</f>
        <v>0</v>
      </c>
    </row>
    <row r="11" spans="1:9" x14ac:dyDescent="0.25">
      <c r="A11" s="29"/>
      <c r="B11" s="30" t="s">
        <v>16</v>
      </c>
      <c r="C11" s="31"/>
      <c r="D11" s="24">
        <v>0</v>
      </c>
      <c r="E11" s="24">
        <v>0</v>
      </c>
      <c r="F11" s="24">
        <f t="shared" si="0"/>
        <v>0</v>
      </c>
      <c r="G11" s="24">
        <f>[1]EA!F10</f>
        <v>0</v>
      </c>
      <c r="H11" s="24">
        <f t="shared" si="1"/>
        <v>0</v>
      </c>
      <c r="I11" s="24">
        <f t="shared" si="2"/>
        <v>0</v>
      </c>
    </row>
    <row r="12" spans="1:9" x14ac:dyDescent="0.25">
      <c r="A12" s="29"/>
      <c r="B12" s="30" t="s">
        <v>17</v>
      </c>
      <c r="C12" s="31"/>
      <c r="D12" s="24">
        <v>157818786</v>
      </c>
      <c r="E12" s="24">
        <v>0</v>
      </c>
      <c r="F12" s="24">
        <f t="shared" si="0"/>
        <v>157818786</v>
      </c>
      <c r="G12" s="24">
        <f>[1]EA!F11</f>
        <v>56327366.520000003</v>
      </c>
      <c r="H12" s="24">
        <f t="shared" si="1"/>
        <v>56327366.520000003</v>
      </c>
      <c r="I12" s="24">
        <f t="shared" si="2"/>
        <v>0</v>
      </c>
    </row>
    <row r="13" spans="1:9" x14ac:dyDescent="0.25">
      <c r="A13" s="29"/>
      <c r="B13" s="30" t="s">
        <v>18</v>
      </c>
      <c r="C13" s="31"/>
      <c r="D13" s="24">
        <v>17480716</v>
      </c>
      <c r="E13" s="24">
        <v>6162.09</v>
      </c>
      <c r="F13" s="24">
        <f t="shared" si="0"/>
        <v>17486878.09</v>
      </c>
      <c r="G13" s="24">
        <f>[1]EA!F12</f>
        <v>2215652.81</v>
      </c>
      <c r="H13" s="24">
        <f t="shared" si="1"/>
        <v>2215652.81</v>
      </c>
      <c r="I13" s="24">
        <f t="shared" si="2"/>
        <v>0</v>
      </c>
    </row>
    <row r="14" spans="1:9" x14ac:dyDescent="0.25">
      <c r="A14" s="29"/>
      <c r="B14" s="30" t="s">
        <v>19</v>
      </c>
      <c r="C14" s="31"/>
      <c r="D14" s="24">
        <v>46047069</v>
      </c>
      <c r="E14" s="24">
        <v>0</v>
      </c>
      <c r="F14" s="24">
        <f t="shared" si="0"/>
        <v>46047069</v>
      </c>
      <c r="G14" s="24">
        <f>[1]EA!F13</f>
        <v>20387934.82</v>
      </c>
      <c r="H14" s="24">
        <f t="shared" si="1"/>
        <v>20387934.82</v>
      </c>
      <c r="I14" s="24">
        <f t="shared" si="2"/>
        <v>0</v>
      </c>
    </row>
    <row r="15" spans="1:9" x14ac:dyDescent="0.25">
      <c r="A15" s="29"/>
      <c r="B15" s="30" t="s">
        <v>20</v>
      </c>
      <c r="C15" s="31"/>
      <c r="D15" s="24">
        <v>0</v>
      </c>
      <c r="E15" s="24">
        <v>0</v>
      </c>
      <c r="F15" s="24">
        <f t="shared" si="0"/>
        <v>0</v>
      </c>
      <c r="G15" s="24">
        <f>[1]EA!F14</f>
        <v>0</v>
      </c>
      <c r="H15" s="24">
        <f t="shared" si="1"/>
        <v>0</v>
      </c>
      <c r="I15" s="24">
        <f t="shared" si="2"/>
        <v>0</v>
      </c>
    </row>
    <row r="16" spans="1:9" x14ac:dyDescent="0.25">
      <c r="A16" s="32"/>
      <c r="B16" s="30" t="s">
        <v>21</v>
      </c>
      <c r="C16" s="31"/>
      <c r="D16" s="33">
        <f t="shared" ref="D16:H16" si="3">SUM(D17:D28)</f>
        <v>1038249118</v>
      </c>
      <c r="E16" s="33">
        <f t="shared" si="3"/>
        <v>-15832175</v>
      </c>
      <c r="F16" s="33">
        <f t="shared" si="3"/>
        <v>1022416943</v>
      </c>
      <c r="G16" s="33">
        <f t="shared" si="3"/>
        <v>199964907.41</v>
      </c>
      <c r="H16" s="33">
        <f t="shared" si="3"/>
        <v>101388375.51216401</v>
      </c>
      <c r="I16" s="33">
        <f t="shared" si="2"/>
        <v>0</v>
      </c>
    </row>
    <row r="17" spans="1:9" x14ac:dyDescent="0.25">
      <c r="A17" s="32"/>
      <c r="B17" s="30" t="s">
        <v>22</v>
      </c>
      <c r="C17" s="31"/>
      <c r="D17" s="33"/>
      <c r="E17" s="33"/>
      <c r="F17" s="33"/>
      <c r="G17" s="33"/>
      <c r="H17" s="33"/>
      <c r="I17" s="24"/>
    </row>
    <row r="18" spans="1:9" x14ac:dyDescent="0.25">
      <c r="A18" s="29"/>
      <c r="B18" s="34"/>
      <c r="C18" s="35" t="s">
        <v>23</v>
      </c>
      <c r="D18" s="24">
        <v>632816116</v>
      </c>
      <c r="E18" s="24">
        <v>-3419017</v>
      </c>
      <c r="F18" s="24">
        <f>D18+E18</f>
        <v>629397099</v>
      </c>
      <c r="G18" s="24">
        <v>123317486.2</v>
      </c>
      <c r="H18" s="24">
        <f>G18-[1]EAI!L86-[1]EAI!L87</f>
        <v>27987361.952164009</v>
      </c>
      <c r="I18" s="24">
        <f t="shared" si="2"/>
        <v>0</v>
      </c>
    </row>
    <row r="19" spans="1:9" x14ac:dyDescent="0.25">
      <c r="A19" s="29"/>
      <c r="B19" s="34"/>
      <c r="C19" s="35" t="s">
        <v>24</v>
      </c>
      <c r="D19" s="24">
        <v>248182995</v>
      </c>
      <c r="E19" s="24">
        <v>-9163555</v>
      </c>
      <c r="F19" s="24">
        <f t="shared" si="0"/>
        <v>239019440</v>
      </c>
      <c r="G19" s="24">
        <v>45162548.729999997</v>
      </c>
      <c r="H19" s="24">
        <f t="shared" ref="H19:H25" si="4">G19</f>
        <v>45162548.729999997</v>
      </c>
      <c r="I19" s="24">
        <f t="shared" si="2"/>
        <v>0</v>
      </c>
    </row>
    <row r="20" spans="1:9" x14ac:dyDescent="0.25">
      <c r="A20" s="29"/>
      <c r="B20" s="34"/>
      <c r="C20" s="35" t="s">
        <v>25</v>
      </c>
      <c r="D20" s="24">
        <v>33968728</v>
      </c>
      <c r="E20" s="24">
        <v>5517969</v>
      </c>
      <c r="F20" s="24">
        <f t="shared" si="0"/>
        <v>39486697</v>
      </c>
      <c r="G20" s="24">
        <v>6393336.0099999998</v>
      </c>
      <c r="H20" s="24">
        <f t="shared" si="4"/>
        <v>6393336.0099999998</v>
      </c>
      <c r="I20" s="24">
        <f t="shared" si="2"/>
        <v>0</v>
      </c>
    </row>
    <row r="21" spans="1:9" x14ac:dyDescent="0.25">
      <c r="A21" s="29"/>
      <c r="B21" s="34"/>
      <c r="C21" s="35" t="s">
        <v>26</v>
      </c>
      <c r="D21" s="24">
        <v>0</v>
      </c>
      <c r="E21" s="24">
        <v>0</v>
      </c>
      <c r="F21" s="24">
        <f t="shared" si="0"/>
        <v>0</v>
      </c>
      <c r="G21" s="24">
        <v>0</v>
      </c>
      <c r="H21" s="24">
        <f t="shared" si="4"/>
        <v>0</v>
      </c>
      <c r="I21" s="24">
        <f t="shared" si="2"/>
        <v>0</v>
      </c>
    </row>
    <row r="22" spans="1:9" x14ac:dyDescent="0.25">
      <c r="A22" s="29"/>
      <c r="B22" s="34"/>
      <c r="C22" s="35" t="s">
        <v>27</v>
      </c>
      <c r="D22" s="24">
        <v>0</v>
      </c>
      <c r="E22" s="24">
        <v>0</v>
      </c>
      <c r="F22" s="24">
        <f t="shared" si="0"/>
        <v>0</v>
      </c>
      <c r="G22" s="24">
        <v>0</v>
      </c>
      <c r="H22" s="24">
        <f t="shared" si="4"/>
        <v>0</v>
      </c>
      <c r="I22" s="24">
        <f t="shared" si="2"/>
        <v>0</v>
      </c>
    </row>
    <row r="23" spans="1:9" x14ac:dyDescent="0.25">
      <c r="A23" s="29"/>
      <c r="B23" s="34"/>
      <c r="C23" s="35" t="s">
        <v>28</v>
      </c>
      <c r="D23" s="24">
        <v>18871172</v>
      </c>
      <c r="E23" s="24">
        <v>-3909772</v>
      </c>
      <c r="F23" s="24">
        <f t="shared" si="0"/>
        <v>14961400</v>
      </c>
      <c r="G23" s="24">
        <v>3008266.82</v>
      </c>
      <c r="H23" s="24">
        <f t="shared" si="4"/>
        <v>3008266.82</v>
      </c>
      <c r="I23" s="24">
        <f t="shared" si="2"/>
        <v>0</v>
      </c>
    </row>
    <row r="24" spans="1:9" x14ac:dyDescent="0.25">
      <c r="A24" s="29"/>
      <c r="B24" s="34"/>
      <c r="C24" s="35" t="s">
        <v>29</v>
      </c>
      <c r="D24" s="24">
        <v>0</v>
      </c>
      <c r="E24" s="24">
        <v>0</v>
      </c>
      <c r="F24" s="24">
        <f t="shared" si="0"/>
        <v>0</v>
      </c>
      <c r="G24" s="24">
        <v>0</v>
      </c>
      <c r="H24" s="24">
        <f t="shared" si="4"/>
        <v>0</v>
      </c>
      <c r="I24" s="24">
        <f t="shared" si="2"/>
        <v>0</v>
      </c>
    </row>
    <row r="25" spans="1:9" x14ac:dyDescent="0.25">
      <c r="A25" s="29"/>
      <c r="B25" s="34"/>
      <c r="C25" s="35" t="s">
        <v>30</v>
      </c>
      <c r="D25" s="24">
        <v>0</v>
      </c>
      <c r="E25" s="24">
        <v>0</v>
      </c>
      <c r="F25" s="24">
        <f t="shared" si="0"/>
        <v>0</v>
      </c>
      <c r="G25" s="24">
        <v>0</v>
      </c>
      <c r="H25" s="24">
        <f t="shared" si="4"/>
        <v>0</v>
      </c>
      <c r="I25" s="24">
        <f t="shared" si="2"/>
        <v>0</v>
      </c>
    </row>
    <row r="26" spans="1:9" x14ac:dyDescent="0.25">
      <c r="A26" s="29"/>
      <c r="B26" s="34"/>
      <c r="C26" s="35" t="s">
        <v>31</v>
      </c>
      <c r="D26" s="24">
        <v>27018773</v>
      </c>
      <c r="E26" s="24">
        <v>-2070337</v>
      </c>
      <c r="F26" s="24">
        <f t="shared" si="0"/>
        <v>24948436</v>
      </c>
      <c r="G26" s="24">
        <v>3246407.65</v>
      </c>
      <c r="H26" s="24">
        <f>G26-[1]EAI!L85</f>
        <v>0</v>
      </c>
      <c r="I26" s="24">
        <f t="shared" si="2"/>
        <v>0</v>
      </c>
    </row>
    <row r="27" spans="1:9" x14ac:dyDescent="0.25">
      <c r="A27" s="29"/>
      <c r="B27" s="34"/>
      <c r="C27" s="35" t="s">
        <v>32</v>
      </c>
      <c r="D27" s="24">
        <v>77391334</v>
      </c>
      <c r="E27" s="24">
        <v>-2787463</v>
      </c>
      <c r="F27" s="24">
        <f t="shared" si="0"/>
        <v>74603871</v>
      </c>
      <c r="G27" s="24">
        <v>18836862</v>
      </c>
      <c r="H27" s="24">
        <f>G27</f>
        <v>18836862</v>
      </c>
      <c r="I27" s="24">
        <f t="shared" si="2"/>
        <v>0</v>
      </c>
    </row>
    <row r="28" spans="1:9" x14ac:dyDescent="0.25">
      <c r="A28" s="29"/>
      <c r="B28" s="34"/>
      <c r="C28" s="35" t="s">
        <v>33</v>
      </c>
      <c r="D28" s="24">
        <v>0</v>
      </c>
      <c r="E28" s="24">
        <v>0</v>
      </c>
      <c r="F28" s="24">
        <f t="shared" si="0"/>
        <v>0</v>
      </c>
      <c r="G28" s="24">
        <v>0</v>
      </c>
      <c r="H28" s="24">
        <v>0</v>
      </c>
      <c r="I28" s="24">
        <f t="shared" si="2"/>
        <v>0</v>
      </c>
    </row>
    <row r="29" spans="1:9" x14ac:dyDescent="0.25">
      <c r="A29" s="29"/>
      <c r="B29" s="30" t="s">
        <v>34</v>
      </c>
      <c r="C29" s="31"/>
      <c r="D29" s="33">
        <f>SUM(D30:D35)</f>
        <v>13085724</v>
      </c>
      <c r="E29" s="33">
        <f t="shared" ref="E29:H29" si="5">SUM(E30:E35)</f>
        <v>-3849886</v>
      </c>
      <c r="F29" s="33">
        <f t="shared" si="5"/>
        <v>9235838</v>
      </c>
      <c r="G29" s="33">
        <f t="shared" si="5"/>
        <v>2272809</v>
      </c>
      <c r="H29" s="33">
        <f t="shared" si="5"/>
        <v>2272809</v>
      </c>
      <c r="I29" s="24">
        <f t="shared" si="2"/>
        <v>0</v>
      </c>
    </row>
    <row r="30" spans="1:9" x14ac:dyDescent="0.25">
      <c r="A30" s="29"/>
      <c r="B30" s="34"/>
      <c r="C30" s="36" t="s">
        <v>35</v>
      </c>
      <c r="D30" s="24">
        <v>6804</v>
      </c>
      <c r="E30" s="24">
        <v>14779</v>
      </c>
      <c r="F30" s="24">
        <f t="shared" si="0"/>
        <v>21583</v>
      </c>
      <c r="G30" s="24">
        <v>1049.46</v>
      </c>
      <c r="H30" s="24">
        <f t="shared" ref="H30:H35" si="6">G30</f>
        <v>1049.46</v>
      </c>
      <c r="I30" s="24">
        <f t="shared" si="2"/>
        <v>0</v>
      </c>
    </row>
    <row r="31" spans="1:9" x14ac:dyDescent="0.25">
      <c r="A31" s="29"/>
      <c r="B31" s="34"/>
      <c r="C31" s="36" t="s">
        <v>36</v>
      </c>
      <c r="D31" s="24">
        <v>1458298</v>
      </c>
      <c r="E31" s="24">
        <v>53119</v>
      </c>
      <c r="F31" s="24">
        <f t="shared" si="0"/>
        <v>1511417</v>
      </c>
      <c r="G31" s="24">
        <v>252749.28</v>
      </c>
      <c r="H31" s="24">
        <f t="shared" si="6"/>
        <v>252749.28</v>
      </c>
      <c r="I31" s="24">
        <f t="shared" si="2"/>
        <v>0</v>
      </c>
    </row>
    <row r="32" spans="1:9" x14ac:dyDescent="0.25">
      <c r="A32" s="29"/>
      <c r="B32" s="34"/>
      <c r="C32" s="36" t="s">
        <v>37</v>
      </c>
      <c r="D32" s="24">
        <v>11620622</v>
      </c>
      <c r="E32" s="24">
        <v>-3917784</v>
      </c>
      <c r="F32" s="24">
        <f t="shared" si="0"/>
        <v>7702838</v>
      </c>
      <c r="G32" s="24">
        <v>2019010.26</v>
      </c>
      <c r="H32" s="24">
        <f t="shared" si="6"/>
        <v>2019010.26</v>
      </c>
      <c r="I32" s="24">
        <f t="shared" si="2"/>
        <v>0</v>
      </c>
    </row>
    <row r="33" spans="1:9" x14ac:dyDescent="0.25">
      <c r="A33" s="29"/>
      <c r="B33" s="34"/>
      <c r="C33" s="36" t="s">
        <v>38</v>
      </c>
      <c r="D33" s="24">
        <v>0</v>
      </c>
      <c r="E33" s="24">
        <v>0</v>
      </c>
      <c r="F33" s="24">
        <f t="shared" si="0"/>
        <v>0</v>
      </c>
      <c r="G33" s="24">
        <v>0</v>
      </c>
      <c r="H33" s="24">
        <f t="shared" si="6"/>
        <v>0</v>
      </c>
      <c r="I33" s="24">
        <f t="shared" si="2"/>
        <v>0</v>
      </c>
    </row>
    <row r="34" spans="1:9" x14ac:dyDescent="0.25">
      <c r="A34" s="29"/>
      <c r="B34" s="34"/>
      <c r="C34" s="36" t="s">
        <v>39</v>
      </c>
      <c r="D34" s="24">
        <v>0</v>
      </c>
      <c r="E34" s="24">
        <v>0</v>
      </c>
      <c r="F34" s="24">
        <f t="shared" si="0"/>
        <v>0</v>
      </c>
      <c r="G34" s="24">
        <v>0</v>
      </c>
      <c r="H34" s="24">
        <f t="shared" si="6"/>
        <v>0</v>
      </c>
      <c r="I34" s="24">
        <f t="shared" si="2"/>
        <v>0</v>
      </c>
    </row>
    <row r="35" spans="1:9" x14ac:dyDescent="0.25">
      <c r="A35" s="29"/>
      <c r="B35" s="30" t="s">
        <v>40</v>
      </c>
      <c r="C35" s="31"/>
      <c r="D35" s="24">
        <v>0</v>
      </c>
      <c r="E35" s="24">
        <v>0</v>
      </c>
      <c r="F35" s="24">
        <f t="shared" si="0"/>
        <v>0</v>
      </c>
      <c r="G35" s="24">
        <v>0</v>
      </c>
      <c r="H35" s="24">
        <f t="shared" si="6"/>
        <v>0</v>
      </c>
      <c r="I35" s="24">
        <f t="shared" si="2"/>
        <v>0</v>
      </c>
    </row>
    <row r="36" spans="1:9" x14ac:dyDescent="0.25">
      <c r="A36" s="29"/>
      <c r="B36" s="30" t="s">
        <v>41</v>
      </c>
      <c r="C36" s="31"/>
      <c r="D36" s="33">
        <f>SUM(D37)</f>
        <v>0</v>
      </c>
      <c r="E36" s="33">
        <f t="shared" ref="E36:H36" si="7">SUM(E37)</f>
        <v>0</v>
      </c>
      <c r="F36" s="33">
        <f t="shared" si="7"/>
        <v>0</v>
      </c>
      <c r="G36" s="33">
        <f t="shared" si="7"/>
        <v>0</v>
      </c>
      <c r="H36" s="33">
        <f t="shared" si="7"/>
        <v>0</v>
      </c>
      <c r="I36" s="33">
        <f t="shared" si="2"/>
        <v>0</v>
      </c>
    </row>
    <row r="37" spans="1:9" x14ac:dyDescent="0.25">
      <c r="A37" s="29"/>
      <c r="B37" s="34"/>
      <c r="C37" s="36" t="s">
        <v>42</v>
      </c>
      <c r="D37" s="24">
        <v>0</v>
      </c>
      <c r="E37" s="24">
        <v>0</v>
      </c>
      <c r="F37" s="24">
        <f t="shared" si="0"/>
        <v>0</v>
      </c>
      <c r="G37" s="24">
        <v>0</v>
      </c>
      <c r="H37" s="24">
        <v>0</v>
      </c>
      <c r="I37" s="24">
        <f t="shared" si="2"/>
        <v>0</v>
      </c>
    </row>
    <row r="38" spans="1:9" x14ac:dyDescent="0.25">
      <c r="A38" s="29"/>
      <c r="B38" s="30" t="s">
        <v>43</v>
      </c>
      <c r="C38" s="31"/>
      <c r="D38" s="33">
        <f>SUM(D39:D40)</f>
        <v>15767317</v>
      </c>
      <c r="E38" s="33">
        <f t="shared" ref="E38:H38" si="8">SUM(E39:E40)</f>
        <v>783706</v>
      </c>
      <c r="F38" s="33">
        <f t="shared" si="8"/>
        <v>16551023</v>
      </c>
      <c r="G38" s="33">
        <f t="shared" si="8"/>
        <v>4280322</v>
      </c>
      <c r="H38" s="33">
        <f t="shared" si="8"/>
        <v>4280322</v>
      </c>
      <c r="I38" s="33">
        <f t="shared" si="2"/>
        <v>0</v>
      </c>
    </row>
    <row r="39" spans="1:9" x14ac:dyDescent="0.25">
      <c r="A39" s="29"/>
      <c r="B39" s="34"/>
      <c r="C39" s="36" t="s">
        <v>44</v>
      </c>
      <c r="D39" s="24">
        <v>0</v>
      </c>
      <c r="E39" s="24">
        <v>0</v>
      </c>
      <c r="F39" s="24">
        <f t="shared" si="0"/>
        <v>0</v>
      </c>
      <c r="G39" s="24">
        <v>0</v>
      </c>
      <c r="H39" s="24">
        <v>0</v>
      </c>
      <c r="I39" s="24">
        <v>0</v>
      </c>
    </row>
    <row r="40" spans="1:9" x14ac:dyDescent="0.25">
      <c r="A40" s="29"/>
      <c r="B40" s="34"/>
      <c r="C40" s="36" t="s">
        <v>45</v>
      </c>
      <c r="D40" s="24">
        <v>15767317</v>
      </c>
      <c r="E40" s="24">
        <v>783706</v>
      </c>
      <c r="F40" s="24">
        <f t="shared" si="0"/>
        <v>16551023</v>
      </c>
      <c r="G40" s="24">
        <v>4280322</v>
      </c>
      <c r="H40" s="24">
        <f>G40</f>
        <v>4280322</v>
      </c>
      <c r="I40" s="24">
        <v>0</v>
      </c>
    </row>
    <row r="41" spans="1:9" x14ac:dyDescent="0.25">
      <c r="A41" s="37"/>
      <c r="B41" s="38"/>
      <c r="C41" s="39"/>
      <c r="D41" s="24"/>
      <c r="E41" s="24"/>
      <c r="F41" s="24" t="s">
        <v>46</v>
      </c>
      <c r="G41" s="24"/>
      <c r="H41" s="24"/>
      <c r="I41" s="24"/>
    </row>
    <row r="42" spans="1:9" x14ac:dyDescent="0.25">
      <c r="A42" s="26" t="s">
        <v>47</v>
      </c>
      <c r="B42" s="27"/>
      <c r="C42" s="40"/>
      <c r="D42" s="41">
        <f>D9+D10+D11+D12+D13+D14+D15+D16+D29+D35+D36+D38</f>
        <v>1762935128</v>
      </c>
      <c r="E42" s="41">
        <f>E9+E10+E11+E12+E13+E14+E15+E16+E29+E36+E38</f>
        <v>-18892192.91</v>
      </c>
      <c r="F42" s="41">
        <f t="shared" ref="F42:I42" si="9">F9+F10+F11+F12+F13+F14+F15+F16+F29+F35+F36+F38</f>
        <v>1744042935.0900002</v>
      </c>
      <c r="G42" s="41">
        <f t="shared" si="9"/>
        <v>568327172.52999997</v>
      </c>
      <c r="H42" s="41">
        <f t="shared" si="9"/>
        <v>469750640.632164</v>
      </c>
      <c r="I42" s="41">
        <f t="shared" si="9"/>
        <v>0</v>
      </c>
    </row>
    <row r="43" spans="1:9" x14ac:dyDescent="0.25">
      <c r="A43" s="26" t="s">
        <v>48</v>
      </c>
      <c r="B43" s="27"/>
      <c r="C43" s="40"/>
      <c r="D43" s="42"/>
      <c r="E43" s="43"/>
      <c r="F43" s="44"/>
      <c r="G43" s="43"/>
      <c r="H43" s="43"/>
      <c r="I43" s="24"/>
    </row>
    <row r="44" spans="1:9" x14ac:dyDescent="0.25">
      <c r="A44" s="26" t="s">
        <v>49</v>
      </c>
      <c r="B44" s="27"/>
      <c r="C44" s="40"/>
      <c r="D44" s="44"/>
      <c r="E44" s="45"/>
      <c r="F44" s="44"/>
      <c r="G44" s="44"/>
      <c r="H44" s="44"/>
      <c r="I44" s="24"/>
    </row>
    <row r="45" spans="1:9" x14ac:dyDescent="0.25">
      <c r="A45" s="37"/>
      <c r="B45" s="38"/>
      <c r="C45" s="39"/>
      <c r="D45" s="44"/>
      <c r="E45" s="45"/>
      <c r="F45" s="44"/>
      <c r="G45" s="44"/>
      <c r="H45" s="44"/>
      <c r="I45" s="24"/>
    </row>
    <row r="46" spans="1:9" x14ac:dyDescent="0.25">
      <c r="A46" s="26" t="s">
        <v>50</v>
      </c>
      <c r="B46" s="27"/>
      <c r="C46" s="40"/>
      <c r="D46" s="44"/>
      <c r="E46" s="45"/>
      <c r="F46" s="44"/>
      <c r="G46" s="44"/>
      <c r="H46" s="44"/>
      <c r="I46" s="24"/>
    </row>
    <row r="47" spans="1:9" x14ac:dyDescent="0.25">
      <c r="A47" s="29"/>
      <c r="B47" s="30" t="s">
        <v>51</v>
      </c>
      <c r="C47" s="31"/>
      <c r="D47" s="46">
        <f>SUM(D48:D55)</f>
        <v>550125771</v>
      </c>
      <c r="E47" s="46">
        <f t="shared" ref="E47:H47" si="10">SUM(E48:E55)</f>
        <v>-4059525</v>
      </c>
      <c r="F47" s="46">
        <f t="shared" si="10"/>
        <v>546066246</v>
      </c>
      <c r="G47" s="46">
        <f t="shared" si="10"/>
        <v>132288492</v>
      </c>
      <c r="H47" s="46">
        <f t="shared" si="10"/>
        <v>132288492</v>
      </c>
      <c r="I47" s="33"/>
    </row>
    <row r="48" spans="1:9" x14ac:dyDescent="0.25">
      <c r="A48" s="29"/>
      <c r="B48" s="34"/>
      <c r="C48" s="36" t="s">
        <v>52</v>
      </c>
      <c r="D48" s="44">
        <v>0</v>
      </c>
      <c r="E48" s="45">
        <v>0</v>
      </c>
      <c r="F48" s="44">
        <f t="shared" si="0"/>
        <v>0</v>
      </c>
      <c r="G48" s="44">
        <v>0</v>
      </c>
      <c r="H48" s="44">
        <v>0</v>
      </c>
      <c r="I48" s="24"/>
    </row>
    <row r="49" spans="1:9" x14ac:dyDescent="0.25">
      <c r="A49" s="29"/>
      <c r="B49" s="34"/>
      <c r="C49" s="36" t="s">
        <v>53</v>
      </c>
      <c r="D49" s="44">
        <v>0</v>
      </c>
      <c r="E49" s="45">
        <v>0</v>
      </c>
      <c r="F49" s="44">
        <f t="shared" si="0"/>
        <v>0</v>
      </c>
      <c r="G49" s="44">
        <v>0</v>
      </c>
      <c r="H49" s="44">
        <v>0</v>
      </c>
      <c r="I49" s="24"/>
    </row>
    <row r="50" spans="1:9" x14ac:dyDescent="0.25">
      <c r="A50" s="29"/>
      <c r="B50" s="34"/>
      <c r="C50" s="36" t="s">
        <v>54</v>
      </c>
      <c r="D50" s="44">
        <v>85226261</v>
      </c>
      <c r="E50" s="45">
        <v>-665024</v>
      </c>
      <c r="F50" s="44">
        <f t="shared" si="0"/>
        <v>84561237</v>
      </c>
      <c r="G50" s="44">
        <v>16912248</v>
      </c>
      <c r="H50" s="44">
        <f>G50</f>
        <v>16912248</v>
      </c>
      <c r="I50" s="24"/>
    </row>
    <row r="51" spans="1:9" ht="144" x14ac:dyDescent="0.25">
      <c r="A51" s="29"/>
      <c r="B51" s="34"/>
      <c r="C51" s="47" t="s">
        <v>55</v>
      </c>
      <c r="D51" s="44">
        <v>464899510</v>
      </c>
      <c r="E51" s="45">
        <v>-3394501</v>
      </c>
      <c r="F51" s="44">
        <f t="shared" si="0"/>
        <v>461505009</v>
      </c>
      <c r="G51" s="44">
        <v>115376244</v>
      </c>
      <c r="H51" s="44">
        <f>G51</f>
        <v>115376244</v>
      </c>
      <c r="I51" s="24"/>
    </row>
    <row r="52" spans="1:9" x14ac:dyDescent="0.25">
      <c r="A52" s="29"/>
      <c r="B52" s="34"/>
      <c r="C52" s="36" t="s">
        <v>56</v>
      </c>
      <c r="D52" s="44">
        <v>0</v>
      </c>
      <c r="E52" s="45">
        <v>0</v>
      </c>
      <c r="F52" s="44">
        <f t="shared" si="0"/>
        <v>0</v>
      </c>
      <c r="G52" s="44">
        <v>0</v>
      </c>
      <c r="H52" s="44">
        <v>0</v>
      </c>
      <c r="I52" s="24"/>
    </row>
    <row r="53" spans="1:9" x14ac:dyDescent="0.25">
      <c r="A53" s="29"/>
      <c r="B53" s="34"/>
      <c r="C53" s="36" t="s">
        <v>57</v>
      </c>
      <c r="D53" s="44">
        <v>0</v>
      </c>
      <c r="E53" s="45">
        <v>0</v>
      </c>
      <c r="F53" s="44">
        <f t="shared" si="0"/>
        <v>0</v>
      </c>
      <c r="G53" s="44">
        <v>0</v>
      </c>
      <c r="H53" s="44">
        <v>0</v>
      </c>
      <c r="I53" s="24"/>
    </row>
    <row r="54" spans="1:9" ht="96" x14ac:dyDescent="0.25">
      <c r="A54" s="29"/>
      <c r="B54" s="34"/>
      <c r="C54" s="47" t="s">
        <v>58</v>
      </c>
      <c r="D54" s="44">
        <v>0</v>
      </c>
      <c r="E54" s="45">
        <v>0</v>
      </c>
      <c r="F54" s="44">
        <f t="shared" si="0"/>
        <v>0</v>
      </c>
      <c r="G54" s="44">
        <v>0</v>
      </c>
      <c r="H54" s="44">
        <v>0</v>
      </c>
      <c r="I54" s="24"/>
    </row>
    <row r="55" spans="1:9" x14ac:dyDescent="0.25">
      <c r="A55" s="29"/>
      <c r="B55" s="34"/>
      <c r="C55" s="48" t="s">
        <v>59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24"/>
    </row>
    <row r="56" spans="1:9" x14ac:dyDescent="0.25">
      <c r="A56" s="29"/>
      <c r="B56" s="30" t="s">
        <v>60</v>
      </c>
      <c r="C56" s="31"/>
      <c r="D56" s="46">
        <f>SUM(D57:D60)</f>
        <v>0</v>
      </c>
      <c r="E56" s="46">
        <f t="shared" ref="E56:H56" si="11">SUM(E57:E60)</f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33"/>
    </row>
    <row r="57" spans="1:9" x14ac:dyDescent="0.25">
      <c r="A57" s="29"/>
      <c r="B57" s="34"/>
      <c r="C57" s="36" t="s">
        <v>61</v>
      </c>
      <c r="D57" s="44">
        <v>0</v>
      </c>
      <c r="E57" s="45">
        <v>0</v>
      </c>
      <c r="F57" s="44">
        <f t="shared" si="0"/>
        <v>0</v>
      </c>
      <c r="G57" s="44">
        <v>0</v>
      </c>
      <c r="H57" s="44">
        <v>0</v>
      </c>
      <c r="I57" s="24"/>
    </row>
    <row r="58" spans="1:9" x14ac:dyDescent="0.25">
      <c r="A58" s="29"/>
      <c r="B58" s="34"/>
      <c r="C58" s="36" t="s">
        <v>62</v>
      </c>
      <c r="D58" s="44">
        <v>0</v>
      </c>
      <c r="E58" s="45">
        <v>0</v>
      </c>
      <c r="F58" s="44">
        <f t="shared" si="0"/>
        <v>0</v>
      </c>
      <c r="G58" s="44">
        <v>0</v>
      </c>
      <c r="H58" s="44">
        <v>0</v>
      </c>
      <c r="I58" s="24"/>
    </row>
    <row r="59" spans="1:9" x14ac:dyDescent="0.25">
      <c r="A59" s="29"/>
      <c r="B59" s="34"/>
      <c r="C59" s="36" t="s">
        <v>63</v>
      </c>
      <c r="D59" s="44">
        <v>0</v>
      </c>
      <c r="E59" s="45">
        <v>0</v>
      </c>
      <c r="F59" s="44">
        <f t="shared" si="0"/>
        <v>0</v>
      </c>
      <c r="G59" s="44">
        <v>0</v>
      </c>
      <c r="H59" s="44">
        <v>0</v>
      </c>
      <c r="I59" s="24"/>
    </row>
    <row r="60" spans="1:9" x14ac:dyDescent="0.25">
      <c r="A60" s="29"/>
      <c r="B60" s="34"/>
      <c r="C60" s="36" t="s">
        <v>64</v>
      </c>
      <c r="D60" s="44">
        <v>0</v>
      </c>
      <c r="E60" s="45">
        <v>0</v>
      </c>
      <c r="F60" s="44">
        <f t="shared" si="0"/>
        <v>0</v>
      </c>
      <c r="G60" s="44">
        <f>F60</f>
        <v>0</v>
      </c>
      <c r="H60" s="24">
        <f>G60</f>
        <v>0</v>
      </c>
      <c r="I60" s="24"/>
    </row>
    <row r="61" spans="1:9" x14ac:dyDescent="0.25">
      <c r="A61" s="29"/>
      <c r="B61" s="30" t="s">
        <v>65</v>
      </c>
      <c r="C61" s="31"/>
      <c r="D61" s="44">
        <v>0</v>
      </c>
      <c r="E61" s="45">
        <v>0</v>
      </c>
      <c r="F61" s="44">
        <f t="shared" si="0"/>
        <v>0</v>
      </c>
      <c r="G61" s="44">
        <v>0</v>
      </c>
      <c r="H61" s="44">
        <v>0</v>
      </c>
      <c r="I61" s="24"/>
    </row>
    <row r="62" spans="1:9" x14ac:dyDescent="0.25">
      <c r="A62" s="29"/>
      <c r="B62" s="34"/>
      <c r="C62" s="36" t="s">
        <v>66</v>
      </c>
      <c r="D62" s="44">
        <v>0</v>
      </c>
      <c r="E62" s="45">
        <v>0</v>
      </c>
      <c r="F62" s="44">
        <f t="shared" si="0"/>
        <v>0</v>
      </c>
      <c r="G62" s="44">
        <v>0</v>
      </c>
      <c r="H62" s="44">
        <v>0</v>
      </c>
      <c r="I62" s="24"/>
    </row>
    <row r="63" spans="1:9" x14ac:dyDescent="0.25">
      <c r="A63" s="29"/>
      <c r="B63" s="34"/>
      <c r="C63" s="36" t="s">
        <v>67</v>
      </c>
      <c r="D63" s="44">
        <v>0</v>
      </c>
      <c r="E63" s="45">
        <v>0</v>
      </c>
      <c r="F63" s="44">
        <f t="shared" si="0"/>
        <v>0</v>
      </c>
      <c r="G63" s="44">
        <v>0</v>
      </c>
      <c r="H63" s="44">
        <v>0</v>
      </c>
      <c r="I63" s="24"/>
    </row>
    <row r="64" spans="1:9" x14ac:dyDescent="0.25">
      <c r="A64" s="29"/>
      <c r="B64" s="30" t="s">
        <v>68</v>
      </c>
      <c r="C64" s="31"/>
      <c r="D64" s="44">
        <v>0</v>
      </c>
      <c r="E64" s="45">
        <v>0</v>
      </c>
      <c r="F64" s="44">
        <f t="shared" si="0"/>
        <v>0</v>
      </c>
      <c r="G64" s="44">
        <v>0</v>
      </c>
      <c r="H64" s="44">
        <v>0</v>
      </c>
      <c r="I64" s="24"/>
    </row>
    <row r="65" spans="1:9" x14ac:dyDescent="0.25">
      <c r="A65" s="29"/>
      <c r="B65" s="30" t="s">
        <v>69</v>
      </c>
      <c r="C65" s="31"/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24"/>
    </row>
    <row r="66" spans="1:9" x14ac:dyDescent="0.25">
      <c r="A66" s="37"/>
      <c r="B66" s="49"/>
      <c r="C66" s="50"/>
      <c r="D66" s="51"/>
      <c r="E66" s="52"/>
      <c r="F66" s="51">
        <f t="shared" si="0"/>
        <v>0</v>
      </c>
      <c r="G66" s="51"/>
      <c r="H66" s="51"/>
      <c r="I66" s="51"/>
    </row>
    <row r="67" spans="1:9" x14ac:dyDescent="0.25">
      <c r="A67" s="26" t="s">
        <v>70</v>
      </c>
      <c r="B67" s="27"/>
      <c r="C67" s="40"/>
      <c r="D67" s="53">
        <f>D47+D56+D64+D65</f>
        <v>550125771</v>
      </c>
      <c r="E67" s="53">
        <f t="shared" ref="E67:H67" si="12">E47+E56+E64+E65</f>
        <v>-4059525</v>
      </c>
      <c r="F67" s="53">
        <f t="shared" si="12"/>
        <v>546066246</v>
      </c>
      <c r="G67" s="53">
        <f t="shared" si="12"/>
        <v>132288492</v>
      </c>
      <c r="H67" s="53">
        <f t="shared" si="12"/>
        <v>132288492</v>
      </c>
      <c r="I67" s="33">
        <f t="shared" si="2"/>
        <v>0</v>
      </c>
    </row>
    <row r="68" spans="1:9" x14ac:dyDescent="0.25">
      <c r="A68" s="37"/>
      <c r="B68" s="49"/>
      <c r="C68" s="50"/>
      <c r="D68" s="54"/>
      <c r="E68" s="55"/>
      <c r="F68" s="54">
        <f t="shared" si="0"/>
        <v>0</v>
      </c>
      <c r="G68" s="51"/>
      <c r="H68" s="51"/>
      <c r="I68" s="54"/>
    </row>
    <row r="69" spans="1:9" x14ac:dyDescent="0.25">
      <c r="A69" s="26" t="s">
        <v>71</v>
      </c>
      <c r="B69" s="27"/>
      <c r="C69" s="40"/>
      <c r="D69" s="56">
        <f>SUM(D70)</f>
        <v>50000000</v>
      </c>
      <c r="E69" s="57">
        <f t="shared" ref="E69:H69" si="13">SUM(E70)</f>
        <v>0</v>
      </c>
      <c r="F69" s="56">
        <f t="shared" si="13"/>
        <v>50000000</v>
      </c>
      <c r="G69" s="56">
        <f t="shared" si="13"/>
        <v>50000000</v>
      </c>
      <c r="H69" s="56">
        <f t="shared" si="13"/>
        <v>50000000</v>
      </c>
      <c r="I69" s="57"/>
    </row>
    <row r="70" spans="1:9" x14ac:dyDescent="0.25">
      <c r="A70" s="29"/>
      <c r="B70" s="30" t="s">
        <v>72</v>
      </c>
      <c r="C70" s="31"/>
      <c r="D70" s="51">
        <v>50000000</v>
      </c>
      <c r="E70" s="45">
        <v>0</v>
      </c>
      <c r="F70" s="51">
        <f t="shared" si="0"/>
        <v>50000000</v>
      </c>
      <c r="G70" s="51">
        <v>50000000</v>
      </c>
      <c r="H70" s="51">
        <f>G70</f>
        <v>50000000</v>
      </c>
      <c r="I70" s="44"/>
    </row>
    <row r="71" spans="1:9" x14ac:dyDescent="0.25">
      <c r="A71" s="37"/>
      <c r="B71" s="49"/>
      <c r="C71" s="50"/>
      <c r="D71" s="51"/>
      <c r="E71" s="52"/>
      <c r="F71" s="51"/>
      <c r="G71" s="51"/>
      <c r="H71" s="51"/>
      <c r="I71" s="51"/>
    </row>
    <row r="72" spans="1:9" x14ac:dyDescent="0.25">
      <c r="A72" s="26" t="s">
        <v>73</v>
      </c>
      <c r="B72" s="27"/>
      <c r="C72" s="40"/>
      <c r="D72" s="56">
        <f>D42+D67+D69</f>
        <v>2363060899</v>
      </c>
      <c r="E72" s="56">
        <f>E42+E67+E69</f>
        <v>-22951717.91</v>
      </c>
      <c r="F72" s="56">
        <f t="shared" ref="F72:I72" si="14">F42+F67+F69</f>
        <v>2340109181.0900002</v>
      </c>
      <c r="G72" s="56">
        <f t="shared" si="14"/>
        <v>750615664.52999997</v>
      </c>
      <c r="H72" s="56">
        <f t="shared" si="14"/>
        <v>652039132.632164</v>
      </c>
      <c r="I72" s="56">
        <f t="shared" si="14"/>
        <v>0</v>
      </c>
    </row>
    <row r="73" spans="1:9" x14ac:dyDescent="0.25">
      <c r="A73" s="37"/>
      <c r="B73" s="49"/>
      <c r="C73" s="50"/>
      <c r="D73" s="51"/>
      <c r="E73" s="52"/>
      <c r="F73" s="51"/>
      <c r="G73" s="51"/>
      <c r="H73" s="51"/>
      <c r="I73" s="51"/>
    </row>
    <row r="74" spans="1:9" x14ac:dyDescent="0.25">
      <c r="A74" s="29"/>
      <c r="B74" s="58" t="s">
        <v>74</v>
      </c>
      <c r="C74" s="40"/>
      <c r="D74" s="54"/>
      <c r="E74" s="55"/>
      <c r="F74" s="54"/>
      <c r="G74" s="54"/>
      <c r="H74" s="54"/>
      <c r="I74" s="54"/>
    </row>
    <row r="75" spans="1:9" x14ac:dyDescent="0.25">
      <c r="A75" s="29"/>
      <c r="B75" s="59" t="s">
        <v>75</v>
      </c>
      <c r="C75" s="60"/>
      <c r="D75" s="54">
        <f>D70</f>
        <v>50000000</v>
      </c>
      <c r="E75" s="55"/>
      <c r="F75" s="54"/>
      <c r="G75" s="54"/>
      <c r="H75" s="54"/>
      <c r="I75" s="54"/>
    </row>
    <row r="76" spans="1:9" x14ac:dyDescent="0.25">
      <c r="A76" s="29"/>
      <c r="B76" s="59" t="s">
        <v>76</v>
      </c>
      <c r="C76" s="60"/>
      <c r="D76" s="61">
        <v>0</v>
      </c>
      <c r="E76" s="55"/>
      <c r="F76" s="54"/>
      <c r="G76" s="54"/>
      <c r="H76" s="54"/>
      <c r="I76" s="54"/>
    </row>
    <row r="77" spans="1:9" x14ac:dyDescent="0.25">
      <c r="A77" s="29"/>
      <c r="B77" s="58" t="s">
        <v>77</v>
      </c>
      <c r="C77" s="40"/>
      <c r="D77" s="54">
        <f>D75+D76</f>
        <v>50000000</v>
      </c>
      <c r="E77" s="55"/>
      <c r="F77" s="54"/>
      <c r="G77" s="54"/>
      <c r="H77" s="54"/>
      <c r="I77" s="54"/>
    </row>
    <row r="78" spans="1:9" ht="15.75" thickBot="1" x14ac:dyDescent="0.3">
      <c r="A78" s="62"/>
      <c r="B78" s="63"/>
      <c r="C78" s="64"/>
      <c r="D78" s="65"/>
      <c r="E78" s="66"/>
      <c r="F78" s="65"/>
      <c r="G78" s="65"/>
      <c r="H78" s="65"/>
      <c r="I78" s="65"/>
    </row>
  </sheetData>
  <mergeCells count="46">
    <mergeCell ref="B77:C77"/>
    <mergeCell ref="B78:C78"/>
    <mergeCell ref="B71:C71"/>
    <mergeCell ref="A72:C72"/>
    <mergeCell ref="B73:C73"/>
    <mergeCell ref="B74:C74"/>
    <mergeCell ref="B75:C75"/>
    <mergeCell ref="B76:C76"/>
    <mergeCell ref="B65:C65"/>
    <mergeCell ref="B66:C66"/>
    <mergeCell ref="A67:C67"/>
    <mergeCell ref="B68:C68"/>
    <mergeCell ref="A69:C69"/>
    <mergeCell ref="B70:C70"/>
    <mergeCell ref="A44:C44"/>
    <mergeCell ref="A46:C46"/>
    <mergeCell ref="B47:C47"/>
    <mergeCell ref="B56:C56"/>
    <mergeCell ref="B61:C61"/>
    <mergeCell ref="B64:C64"/>
    <mergeCell ref="B29:C29"/>
    <mergeCell ref="B35:C35"/>
    <mergeCell ref="B36:C36"/>
    <mergeCell ref="B38:C38"/>
    <mergeCell ref="A42:C42"/>
    <mergeCell ref="A43:C43"/>
    <mergeCell ref="B13:C13"/>
    <mergeCell ref="B14:C14"/>
    <mergeCell ref="B15:C15"/>
    <mergeCell ref="A16:A17"/>
    <mergeCell ref="B16:C16"/>
    <mergeCell ref="B17:C17"/>
    <mergeCell ref="A7:C7"/>
    <mergeCell ref="A8:C8"/>
    <mergeCell ref="B9:C9"/>
    <mergeCell ref="B10:C10"/>
    <mergeCell ref="B11:C11"/>
    <mergeCell ref="B12:C12"/>
    <mergeCell ref="A1:I1"/>
    <mergeCell ref="A2:I2"/>
    <mergeCell ref="A3:I3"/>
    <mergeCell ref="A4:I4"/>
    <mergeCell ref="A5:C5"/>
    <mergeCell ref="D5:H5"/>
    <mergeCell ref="I5:I6"/>
    <mergeCell ref="A6:C6"/>
  </mergeCells>
  <pageMargins left="0.7" right="0.7" top="0.75" bottom="0.75" header="0.3" footer="0.3"/>
  <pageSetup paperSize="9" scale="53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2021-04-30T20:11:34Z</cp:lastPrinted>
  <dcterms:created xsi:type="dcterms:W3CDTF">2021-04-30T20:10:36Z</dcterms:created>
  <dcterms:modified xsi:type="dcterms:W3CDTF">2021-04-30T20:13:10Z</dcterms:modified>
</cp:coreProperties>
</file>