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20355" windowHeight="8895"/>
  </bookViews>
  <sheets>
    <sheet name="MARZO" sheetId="1" r:id="rId1"/>
  </sheets>
  <definedNames>
    <definedName name="_xlnm.Print_Area" localSheetId="0">MARZO!$A$1:$I$97</definedName>
    <definedName name="_xlnm.Print_Titles" localSheetId="0">MARZO!$2:$9</definedName>
  </definedNames>
  <calcPr calcId="145621"/>
</workbook>
</file>

<file path=xl/calcChain.xml><?xml version="1.0" encoding="utf-8"?>
<calcChain xmlns="http://schemas.openxmlformats.org/spreadsheetml/2006/main">
  <c r="E77" i="1" l="1"/>
  <c r="C77" i="1"/>
  <c r="H67" i="1"/>
  <c r="H63" i="1" s="1"/>
  <c r="G63" i="1"/>
  <c r="F63" i="1"/>
  <c r="E63" i="1"/>
  <c r="D63" i="1"/>
  <c r="C63" i="1"/>
  <c r="H54" i="1"/>
  <c r="H53" i="1"/>
  <c r="G50" i="1"/>
  <c r="G75" i="1" s="1"/>
  <c r="F50" i="1"/>
  <c r="E50" i="1"/>
  <c r="C50" i="1"/>
  <c r="G43" i="1"/>
  <c r="G41" i="1" s="1"/>
  <c r="F43" i="1"/>
  <c r="F41" i="1" s="1"/>
  <c r="E43" i="1"/>
  <c r="E41" i="1" s="1"/>
  <c r="C43" i="1"/>
  <c r="C41" i="1" s="1"/>
  <c r="D41" i="1"/>
  <c r="H37" i="1"/>
  <c r="H35" i="1"/>
  <c r="H34" i="1"/>
  <c r="H33" i="1"/>
  <c r="G31" i="1"/>
  <c r="F31" i="1"/>
  <c r="E31" i="1"/>
  <c r="C31" i="1"/>
  <c r="H30" i="1"/>
  <c r="H29" i="1"/>
  <c r="H28" i="1"/>
  <c r="H27" i="1"/>
  <c r="H26" i="1"/>
  <c r="H25" i="1"/>
  <c r="H24" i="1"/>
  <c r="H23" i="1"/>
  <c r="H22" i="1"/>
  <c r="H21" i="1"/>
  <c r="H20" i="1"/>
  <c r="G18" i="1"/>
  <c r="F18" i="1"/>
  <c r="E18" i="1"/>
  <c r="C18" i="1"/>
  <c r="H17" i="1"/>
  <c r="H16" i="1"/>
  <c r="H15" i="1"/>
  <c r="H14" i="1"/>
  <c r="H13" i="1"/>
  <c r="H12" i="1"/>
  <c r="H11" i="1"/>
  <c r="H41" i="1" l="1"/>
  <c r="H50" i="1"/>
  <c r="H75" i="1"/>
  <c r="H31" i="1"/>
  <c r="C45" i="1"/>
  <c r="H18" i="1"/>
  <c r="F75" i="1"/>
  <c r="E45" i="1"/>
  <c r="C75" i="1"/>
  <c r="C80" i="1" s="1"/>
  <c r="F45" i="1"/>
  <c r="G45" i="1"/>
  <c r="G80" i="1" s="1"/>
  <c r="H43" i="1"/>
  <c r="E75" i="1"/>
  <c r="F80" i="1" l="1"/>
  <c r="H45" i="1"/>
  <c r="H80" i="1" s="1"/>
  <c r="E80" i="1"/>
</calcChain>
</file>

<file path=xl/sharedStrings.xml><?xml version="1.0" encoding="utf-8"?>
<sst xmlns="http://schemas.openxmlformats.org/spreadsheetml/2006/main" count="109" uniqueCount="88">
  <si>
    <t>MUNICIPIO DE DURANGO</t>
  </si>
  <si>
    <t>Estado Analitico de Ingresos Detallado - LDF</t>
  </si>
  <si>
    <t>MAR-19</t>
  </si>
  <si>
    <t>MXN</t>
  </si>
  <si>
    <t xml:space="preserve">      Estimado</t>
  </si>
  <si>
    <t xml:space="preserve">   Ampliaciones/</t>
  </si>
  <si>
    <t xml:space="preserve">     Modificado</t>
  </si>
  <si>
    <t xml:space="preserve">     Devengado</t>
  </si>
  <si>
    <t xml:space="preserve">     Recaudado</t>
  </si>
  <si>
    <t xml:space="preserve">   Diferencia (e)</t>
  </si>
  <si>
    <t>Concepto</t>
  </si>
  <si>
    <t/>
  </si>
  <si>
    <t xml:space="preserve">     Reducciones</t>
  </si>
  <si>
    <t>Ingresos de Libre disposición</t>
  </si>
  <si>
    <t xml:space="preserve">    A. Impuestos</t>
  </si>
  <si>
    <t xml:space="preserve">    B. Cuotas y Aportaciones de Seguridad Social</t>
  </si>
  <si>
    <t xml:space="preserve">    C. Contribuciones de Mejoras</t>
  </si>
  <si>
    <t xml:space="preserve">    D. Derechos</t>
  </si>
  <si>
    <t xml:space="preserve">    E. Productos</t>
  </si>
  <si>
    <t xml:space="preserve">    F. Aprovechamientos</t>
  </si>
  <si>
    <t xml:space="preserve">    G. Ingresos por Venta de Bienes y Servicios</t>
  </si>
  <si>
    <t xml:space="preserve">    H. Participaciones</t>
  </si>
  <si>
    <t xml:space="preserve">    (H=h1+h2+h3+h4+h5+h6+h7+h8+h9+h10+h11)</t>
  </si>
  <si>
    <t xml:space="preserve">       h1) Fondo General de Participaciones</t>
  </si>
  <si>
    <t xml:space="preserve">       h2) Fondo de Fomento Municipal</t>
  </si>
  <si>
    <t xml:space="preserve">       h3) Fondo de fiscalización y Recaudación</t>
  </si>
  <si>
    <t xml:space="preserve">       h4) Fondo de Compensación</t>
  </si>
  <si>
    <t xml:space="preserve">       h5) Fondo de Extracción de Hidrocarburos</t>
  </si>
  <si>
    <t xml:space="preserve">       h6) Impuesto Especial Sobre Producción y Servicios</t>
  </si>
  <si>
    <t xml:space="preserve">       h7) 0.136% de la Recaudación Federal Participable</t>
  </si>
  <si>
    <t xml:space="preserve">       h8) 3.17% Sobre Extracción de Petróleo</t>
  </si>
  <si>
    <t xml:space="preserve">       h9) Gasolinas y Diésel</t>
  </si>
  <si>
    <t xml:space="preserve">       h10) Fondo del Impuesto Sobre la Renta</t>
  </si>
  <si>
    <t xml:space="preserve">       h11) Fondo de Estabilización de los Ingresos de las Entidades Federativas</t>
  </si>
  <si>
    <t xml:space="preserve">    I. Incentivos Derivados de la Colaboración Fiscal</t>
  </si>
  <si>
    <t xml:space="preserve">    (I=i1+i2+i3+i4+i5)</t>
  </si>
  <si>
    <t xml:space="preserve">       i1) Tenencia o Uso de Vehiculos</t>
  </si>
  <si>
    <t xml:space="preserve">       i2) Fondo de Compensación ISAN</t>
  </si>
  <si>
    <t xml:space="preserve">       I3) iMPUESTOS sOBRE aUTOMOVILES nUEVOS</t>
  </si>
  <si>
    <t xml:space="preserve">       i4) Fondo de Compensación de Repecos-Intermedios</t>
  </si>
  <si>
    <t xml:space="preserve">       i5) Otros Incentivos Económicos</t>
  </si>
  <si>
    <t xml:space="preserve">    J. Transferencias y Asignaciones</t>
  </si>
  <si>
    <t xml:space="preserve">    K. Convenios</t>
  </si>
  <si>
    <t xml:space="preserve">       k1) Otros Convenios y Subsidios</t>
  </si>
  <si>
    <t xml:space="preserve">    L. Otros Ingresos de Libre disposición (L=l1+l2)</t>
  </si>
  <si>
    <t xml:space="preserve">       l1) Participaciones en Ingresos Locales</t>
  </si>
  <si>
    <t xml:space="preserve">       l2) Otros Ingresos de Libre Disposición</t>
  </si>
  <si>
    <t>i. Total de Ingresos de Libre Disposición</t>
  </si>
  <si>
    <t>(i=A+B+C+D+E+F+G+H+I+J+K+L)</t>
  </si>
  <si>
    <t>Ingresos Excedentes de Ingresos de Libre Disposición</t>
  </si>
  <si>
    <t>Transferencias Federales Etiquetadas</t>
  </si>
  <si>
    <t xml:space="preserve">    A. Aportaciones (A=a1+a2+a3+a4+a5+a6+a7+a8)</t>
  </si>
  <si>
    <t xml:space="preserve">       a1) Fondo de Aportaciones para la Nómina Educativa y Gasto Operativo</t>
  </si>
  <si>
    <t xml:space="preserve">       a2) Fondo de Aportaciones para los Servicios de Salud</t>
  </si>
  <si>
    <t xml:space="preserve">       a3) Fondo de Aportaciones para la Infraestructura social</t>
  </si>
  <si>
    <t xml:space="preserve">       a4) Fondo de Aportaciones para el Fortalecimiento de los</t>
  </si>
  <si>
    <t xml:space="preserve">       Municipios y de las Demarcaciones Territoriales del Distrito Federal</t>
  </si>
  <si>
    <t xml:space="preserve">       a5) Fondo de Aportaciones Multiples</t>
  </si>
  <si>
    <t xml:space="preserve">       a6) Fondo de Aportaciones para la Educación Tecnológica</t>
  </si>
  <si>
    <t xml:space="preserve">       y de Adultos</t>
  </si>
  <si>
    <t xml:space="preserve">       a7) Fondo de Aportaciones para la Seguridad Pública de</t>
  </si>
  <si>
    <t xml:space="preserve">       los Estados y del Distrito Federal</t>
  </si>
  <si>
    <t xml:space="preserve">       a8) Fondo de Aportaciones para el Fortalecimiento de las</t>
  </si>
  <si>
    <t xml:space="preserve">       Entidades Federativas</t>
  </si>
  <si>
    <t xml:space="preserve">    B- Convenios (B=b1+b2+b3+b4)</t>
  </si>
  <si>
    <t xml:space="preserve">       b1) Convenios de Protección Social en Salud</t>
  </si>
  <si>
    <t xml:space="preserve">       b2) Convenios de Descentralización</t>
  </si>
  <si>
    <t xml:space="preserve">       b3) Convenios de Reasignación</t>
  </si>
  <si>
    <t xml:space="preserve">       b4) Otros Convenios y Subsidios</t>
  </si>
  <si>
    <t xml:space="preserve">    C. Fondos Distintos de Aportaciones (C=c1+c2)</t>
  </si>
  <si>
    <t xml:space="preserve">       c1) Fondo para Entidades Federativas y Municipios Productores de Hidrocarburos</t>
  </si>
  <si>
    <t xml:space="preserve">       c2) Fondo Minero</t>
  </si>
  <si>
    <t xml:space="preserve">    D.Transferencias, Asignaciones, Subsidios y Subvenciones,</t>
  </si>
  <si>
    <t xml:space="preserve">    y Pensiones y Jubilaciones</t>
  </si>
  <si>
    <t xml:space="preserve">    E. Otras Transferencias Federales Etiquetadas</t>
  </si>
  <si>
    <t>II. Total de Transferencias Federales Etiquetadas (II = A + B</t>
  </si>
  <si>
    <t>+ C + D + E)</t>
  </si>
  <si>
    <t>III. Ingresos Derivados de Financiamientos (III = A)</t>
  </si>
  <si>
    <t xml:space="preserve">    A. Ingresos Derivados de Financiamientos</t>
  </si>
  <si>
    <t>IV. Total de Ingresos (IV = I + II + III)</t>
  </si>
  <si>
    <t xml:space="preserve">    Datos Informativos</t>
  </si>
  <si>
    <t xml:space="preserve">    1. Ingresos Derivados de Financiamientos con fuente de</t>
  </si>
  <si>
    <t xml:space="preserve">    Pago de Ingresos de Libre Disposición</t>
  </si>
  <si>
    <t>g</t>
  </si>
  <si>
    <t xml:space="preserve">    2. Ingresos Derivados de Financiamientos con Fuente de</t>
  </si>
  <si>
    <t xml:space="preserve">    Pago de Transferencias Federales Etiquetadas</t>
  </si>
  <si>
    <t xml:space="preserve">    3. Ingresos Derivados de Financiamientos (3 = 1 + 2)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</si>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</sst>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\-"/>
    <numFmt numFmtId="165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color theme="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8" fillId="0" borderId="0" xfId="0" applyFont="1" applyFill="1"/>
    <xf numFmtId="0" fontId="9" fillId="0" borderId="0" xfId="0" applyFont="1" applyFill="1"/>
    <xf numFmtId="49" fontId="6" fillId="2" borderId="4" xfId="0" applyNumberFormat="1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6" xfId="0" applyNumberFormat="1" applyFont="1" applyFill="1" applyBorder="1"/>
    <xf numFmtId="49" fontId="6" fillId="2" borderId="11" xfId="0" applyNumberFormat="1" applyFont="1" applyFill="1" applyBorder="1"/>
    <xf numFmtId="49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/>
    </xf>
    <xf numFmtId="49" fontId="4" fillId="0" borderId="9" xfId="0" applyNumberFormat="1" applyFont="1" applyFill="1" applyBorder="1"/>
    <xf numFmtId="0" fontId="10" fillId="0" borderId="9" xfId="0" applyNumberFormat="1" applyFont="1" applyFill="1" applyBorder="1" applyAlignment="1">
      <alignment horizontal="right"/>
    </xf>
    <xf numFmtId="49" fontId="10" fillId="0" borderId="10" xfId="0" applyNumberFormat="1" applyFont="1" applyFill="1" applyBorder="1"/>
    <xf numFmtId="164" fontId="10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/>
    <xf numFmtId="164" fontId="4" fillId="0" borderId="10" xfId="0" applyNumberFormat="1" applyFont="1" applyFill="1" applyBorder="1" applyAlignment="1">
      <alignment horizontal="right"/>
    </xf>
    <xf numFmtId="0" fontId="10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/>
    <xf numFmtId="0" fontId="10" fillId="0" borderId="11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49" fontId="10" fillId="0" borderId="11" xfId="0" applyNumberFormat="1" applyFont="1" applyFill="1" applyBorder="1"/>
    <xf numFmtId="164" fontId="10" fillId="0" borderId="1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90</xdr:row>
      <xdr:rowOff>0</xdr:rowOff>
    </xdr:from>
    <xdr:to>
      <xdr:col>1</xdr:col>
      <xdr:colOff>3524250</xdr:colOff>
      <xdr:row>97</xdr:row>
      <xdr:rowOff>38100</xdr:rowOff>
    </xdr:to>
    <xdr:sp macro="" textlink="">
      <xdr:nvSpPr>
        <xdr:cNvPr id="2" name="1 CuadroTexto"/>
        <xdr:cNvSpPr txBox="1"/>
      </xdr:nvSpPr>
      <xdr:spPr>
        <a:xfrm>
          <a:off x="238125" y="18192750"/>
          <a:ext cx="3514725" cy="1552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PRESIDENTE</a:t>
          </a:r>
          <a:r>
            <a:rPr lang="es-MX" sz="1100" baseline="0">
              <a:latin typeface="Arial Black" pitchFamily="34" charset="0"/>
            </a:rPr>
            <a:t> MUNICIPAL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DR. JOSÉ RAMÓN ENRÍQUEZ HERRERA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>
    <xdr:from>
      <xdr:col>1</xdr:col>
      <xdr:colOff>3543301</xdr:colOff>
      <xdr:row>90</xdr:row>
      <xdr:rowOff>0</xdr:rowOff>
    </xdr:from>
    <xdr:to>
      <xdr:col>4</xdr:col>
      <xdr:colOff>1143000</xdr:colOff>
      <xdr:row>97</xdr:row>
      <xdr:rowOff>57151</xdr:rowOff>
    </xdr:to>
    <xdr:sp macro="" textlink="">
      <xdr:nvSpPr>
        <xdr:cNvPr id="3" name="2 CuadroTexto"/>
        <xdr:cNvSpPr txBox="1"/>
      </xdr:nvSpPr>
      <xdr:spPr>
        <a:xfrm>
          <a:off x="3765551" y="19510375"/>
          <a:ext cx="4489449" cy="1390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DIRECTOR</a:t>
          </a:r>
          <a:r>
            <a:rPr lang="es-MX" sz="11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endParaRPr lang="es-MX" sz="1100" baseline="0">
            <a:latin typeface="Arial Black" pitchFamily="34" charset="0"/>
          </a:endParaRPr>
        </a:p>
        <a:p>
          <a:pPr algn="ctr"/>
          <a:r>
            <a:rPr lang="es-MX" sz="1100" baseline="0">
              <a:latin typeface="Arial Black" pitchFamily="34" charset="0"/>
            </a:rPr>
            <a:t>C.P. FELIPE DE JESÚS PEREDA AGUILAR</a:t>
          </a:r>
        </a:p>
        <a:p>
          <a:endParaRPr lang="es-MX" sz="1100"/>
        </a:p>
      </xdr:txBody>
    </xdr:sp>
    <xdr:clientData/>
  </xdr:twoCellAnchor>
  <xdr:twoCellAnchor>
    <xdr:from>
      <xdr:col>4</xdr:col>
      <xdr:colOff>1104901</xdr:colOff>
      <xdr:row>90</xdr:row>
      <xdr:rowOff>0</xdr:rowOff>
    </xdr:from>
    <xdr:to>
      <xdr:col>8</xdr:col>
      <xdr:colOff>19051</xdr:colOff>
      <xdr:row>97</xdr:row>
      <xdr:rowOff>28576</xdr:rowOff>
    </xdr:to>
    <xdr:sp macro="" textlink="">
      <xdr:nvSpPr>
        <xdr:cNvPr id="4" name="3 CuadroTexto"/>
        <xdr:cNvSpPr txBox="1"/>
      </xdr:nvSpPr>
      <xdr:spPr>
        <a:xfrm>
          <a:off x="8201026" y="18192751"/>
          <a:ext cx="4229100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 Black" pitchFamily="34" charset="0"/>
            </a:rPr>
            <a:t>SÍNDICO MUNICIPAL</a:t>
          </a: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endParaRPr lang="es-MX" sz="1100">
            <a:latin typeface="Arial Black" pitchFamily="34" charset="0"/>
          </a:endParaRPr>
        </a:p>
        <a:p>
          <a:pPr algn="ctr"/>
          <a:r>
            <a:rPr lang="es-MX" sz="1100">
              <a:latin typeface="Arial Black" pitchFamily="34" charset="0"/>
            </a:rPr>
            <a:t>M.A.P. LUZ MARÍA GARIBAY</a:t>
          </a:r>
          <a:r>
            <a:rPr lang="es-MX" sz="1100" baseline="0">
              <a:latin typeface="Arial Black" pitchFamily="34" charset="0"/>
            </a:rPr>
            <a:t> AVITIA</a:t>
          </a:r>
          <a:endParaRPr lang="es-MX" sz="1100">
            <a:latin typeface="Arial Black" pitchFamily="34" charset="0"/>
          </a:endParaRPr>
        </a:p>
      </xdr:txBody>
    </xdr:sp>
    <xdr:clientData/>
  </xdr:twoCellAnchor>
  <xdr:twoCellAnchor editAs="oneCell">
    <xdr:from>
      <xdr:col>1</xdr:col>
      <xdr:colOff>752476</xdr:colOff>
      <xdr:row>1</xdr:row>
      <xdr:rowOff>9526</xdr:rowOff>
    </xdr:from>
    <xdr:to>
      <xdr:col>1</xdr:col>
      <xdr:colOff>1685925</xdr:colOff>
      <xdr:row>4</xdr:row>
      <xdr:rowOff>152400</xdr:rowOff>
    </xdr:to>
    <xdr:pic>
      <xdr:nvPicPr>
        <xdr:cNvPr id="5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6" y="200026"/>
          <a:ext cx="933449" cy="771524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5</xdr:col>
      <xdr:colOff>1038225</xdr:colOff>
      <xdr:row>1</xdr:row>
      <xdr:rowOff>0</xdr:rowOff>
    </xdr:from>
    <xdr:to>
      <xdr:col>7</xdr:col>
      <xdr:colOff>374650</xdr:colOff>
      <xdr:row>4</xdr:row>
      <xdr:rowOff>106045</xdr:rowOff>
    </xdr:to>
    <xdr:pic>
      <xdr:nvPicPr>
        <xdr:cNvPr id="6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190500"/>
          <a:ext cx="2070100" cy="734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H102"/>
  <sheetViews>
    <sheetView showGridLines="0" tabSelected="1" zoomScaleNormal="100" workbookViewId="0"/>
  </sheetViews>
  <sheetFormatPr baseColWidth="10" defaultRowHeight="15" x14ac:dyDescent="0.25"/>
  <cols>
    <col min="1" max="1" width="3.42578125" customWidth="1"/>
    <col min="2" max="2" width="61.85546875" customWidth="1"/>
    <col min="3" max="3" width="21.5703125" bestFit="1" customWidth="1"/>
    <col min="4" max="4" width="19.85546875" bestFit="1" customWidth="1"/>
    <col min="5" max="5" width="21.5703125" bestFit="1" customWidth="1"/>
    <col min="6" max="6" width="20.7109375" bestFit="1" customWidth="1"/>
    <col min="7" max="7" width="20.140625" bestFit="1" customWidth="1"/>
    <col min="8" max="8" width="21.85546875" bestFit="1" customWidth="1"/>
    <col min="9" max="9" width="2.5703125" customWidth="1"/>
  </cols>
  <sheetData>
    <row r="1" spans="2:8" ht="15" customHeight="1" thickBot="1" x14ac:dyDescent="0.3"/>
    <row r="2" spans="2:8" x14ac:dyDescent="0.25">
      <c r="B2" s="27" t="s">
        <v>0</v>
      </c>
      <c r="C2" s="28"/>
      <c r="D2" s="28"/>
      <c r="E2" s="28"/>
      <c r="F2" s="28"/>
      <c r="G2" s="28"/>
      <c r="H2" s="29"/>
    </row>
    <row r="3" spans="2:8" ht="20.100000000000001" customHeight="1" x14ac:dyDescent="0.25">
      <c r="B3" s="30" t="s">
        <v>1</v>
      </c>
      <c r="C3" s="31"/>
      <c r="D3" s="31"/>
      <c r="E3" s="31"/>
      <c r="F3" s="31"/>
      <c r="G3" s="31"/>
      <c r="H3" s="32"/>
    </row>
    <row r="4" spans="2:8" x14ac:dyDescent="0.25">
      <c r="B4" s="33" t="s">
        <v>2</v>
      </c>
      <c r="C4" s="34"/>
      <c r="D4" s="34"/>
      <c r="E4" s="34"/>
      <c r="F4" s="34"/>
      <c r="G4" s="34"/>
      <c r="H4" s="35"/>
    </row>
    <row r="5" spans="2:8" ht="15.75" thickBot="1" x14ac:dyDescent="0.3">
      <c r="B5" s="36" t="s">
        <v>3</v>
      </c>
      <c r="C5" s="37"/>
      <c r="D5" s="37"/>
      <c r="E5" s="37"/>
      <c r="F5" s="37"/>
      <c r="G5" s="37"/>
      <c r="H5" s="38"/>
    </row>
    <row r="6" spans="2:8" x14ac:dyDescent="0.25">
      <c r="B6" s="6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</row>
    <row r="7" spans="2:8" x14ac:dyDescent="0.25">
      <c r="B7" s="6" t="s">
        <v>10</v>
      </c>
      <c r="C7" s="8" t="s">
        <v>11</v>
      </c>
      <c r="D7" s="8" t="s">
        <v>12</v>
      </c>
      <c r="E7" s="8" t="s">
        <v>11</v>
      </c>
      <c r="F7" s="8" t="s">
        <v>11</v>
      </c>
      <c r="G7" s="8" t="s">
        <v>11</v>
      </c>
      <c r="H7" s="8" t="s">
        <v>11</v>
      </c>
    </row>
    <row r="8" spans="2:8" ht="12.75" customHeight="1" thickBot="1" x14ac:dyDescent="0.3">
      <c r="B8" s="6"/>
      <c r="C8" s="8" t="s">
        <v>11</v>
      </c>
      <c r="D8" s="8" t="s">
        <v>11</v>
      </c>
      <c r="E8" s="8" t="s">
        <v>11</v>
      </c>
      <c r="F8" s="8" t="s">
        <v>11</v>
      </c>
      <c r="G8" s="8" t="s">
        <v>11</v>
      </c>
      <c r="H8" s="8" t="s">
        <v>11</v>
      </c>
    </row>
    <row r="9" spans="2:8" ht="15.75" hidden="1" thickBot="1" x14ac:dyDescent="0.3">
      <c r="B9" s="9"/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</row>
    <row r="10" spans="2:8" ht="18.75" customHeight="1" x14ac:dyDescent="0.25">
      <c r="B10" s="13" t="s">
        <v>13</v>
      </c>
      <c r="C10" s="14"/>
      <c r="D10" s="14"/>
      <c r="E10" s="14"/>
      <c r="F10" s="14"/>
      <c r="G10" s="14"/>
      <c r="H10" s="14"/>
    </row>
    <row r="11" spans="2:8" ht="18.75" customHeight="1" x14ac:dyDescent="0.25">
      <c r="B11" s="15" t="s">
        <v>14</v>
      </c>
      <c r="C11" s="16">
        <v>470828929.92000002</v>
      </c>
      <c r="D11" s="16">
        <v>0</v>
      </c>
      <c r="E11" s="16">
        <v>470828929.92000002</v>
      </c>
      <c r="F11" s="16">
        <v>262534630.31</v>
      </c>
      <c r="G11" s="16">
        <v>262534630.31</v>
      </c>
      <c r="H11" s="16">
        <f>E11-G11</f>
        <v>208294299.61000001</v>
      </c>
    </row>
    <row r="12" spans="2:8" ht="18.75" customHeight="1" x14ac:dyDescent="0.25">
      <c r="B12" s="15" t="s">
        <v>15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f t="shared" ref="H12:H17" si="0">E12-G12</f>
        <v>0</v>
      </c>
    </row>
    <row r="13" spans="2:8" ht="18.75" customHeight="1" x14ac:dyDescent="0.25">
      <c r="B13" s="15" t="s">
        <v>16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f t="shared" si="0"/>
        <v>0</v>
      </c>
    </row>
    <row r="14" spans="2:8" ht="18.75" customHeight="1" x14ac:dyDescent="0.25">
      <c r="B14" s="15" t="s">
        <v>17</v>
      </c>
      <c r="C14" s="16">
        <v>171278777.47</v>
      </c>
      <c r="D14" s="16">
        <v>0</v>
      </c>
      <c r="E14" s="16">
        <v>171278777.47</v>
      </c>
      <c r="F14" s="16">
        <v>68652092.590000004</v>
      </c>
      <c r="G14" s="16">
        <v>68652092.590000004</v>
      </c>
      <c r="H14" s="16">
        <f t="shared" si="0"/>
        <v>102626684.88</v>
      </c>
    </row>
    <row r="15" spans="2:8" ht="18.75" customHeight="1" x14ac:dyDescent="0.25">
      <c r="B15" s="15" t="s">
        <v>18</v>
      </c>
      <c r="C15" s="16">
        <v>11510675</v>
      </c>
      <c r="D15" s="16">
        <v>0</v>
      </c>
      <c r="E15" s="16">
        <v>11510675</v>
      </c>
      <c r="F15" s="16">
        <v>2918412.32</v>
      </c>
      <c r="G15" s="16">
        <v>2918412.32</v>
      </c>
      <c r="H15" s="16">
        <f t="shared" si="0"/>
        <v>8592262.6799999997</v>
      </c>
    </row>
    <row r="16" spans="2:8" ht="18.75" customHeight="1" x14ac:dyDescent="0.25">
      <c r="B16" s="15" t="s">
        <v>19</v>
      </c>
      <c r="C16" s="16">
        <v>59894650</v>
      </c>
      <c r="D16" s="16">
        <v>0</v>
      </c>
      <c r="E16" s="16">
        <v>59894650</v>
      </c>
      <c r="F16" s="16">
        <v>14655687.449999999</v>
      </c>
      <c r="G16" s="16">
        <v>14655687.449999999</v>
      </c>
      <c r="H16" s="16">
        <f t="shared" si="0"/>
        <v>45238962.549999997</v>
      </c>
    </row>
    <row r="17" spans="2:8" ht="18.75" customHeight="1" x14ac:dyDescent="0.25">
      <c r="B17" s="15" t="s">
        <v>20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f t="shared" si="0"/>
        <v>0</v>
      </c>
    </row>
    <row r="18" spans="2:8" ht="18.75" customHeight="1" x14ac:dyDescent="0.25">
      <c r="B18" s="17" t="s">
        <v>21</v>
      </c>
      <c r="C18" s="18">
        <f>C20+C21+C22+C23+C24+C25+C26+C27+C28+C29+C30</f>
        <v>1015143512</v>
      </c>
      <c r="D18" s="18">
        <v>0</v>
      </c>
      <c r="E18" s="18">
        <f>E20+E21+E22+E23+E24+E25+E26+E27+E28+E29+E30</f>
        <v>1015143512</v>
      </c>
      <c r="F18" s="18">
        <f>F20+F21+F22+F23+F24+F25+F26+F27+F28+F29+F30</f>
        <v>182174859.58999997</v>
      </c>
      <c r="G18" s="18">
        <f>G20+G21+G22+G23+G24+G25+G26+G27+G28+G29+G30</f>
        <v>182174859.58999997</v>
      </c>
      <c r="H18" s="18">
        <f>H20+H21+H22+H23+H24+H25+H26+H27+H28+H29+H30</f>
        <v>832968652.40999985</v>
      </c>
    </row>
    <row r="19" spans="2:8" ht="18.75" customHeight="1" x14ac:dyDescent="0.25">
      <c r="B19" s="15" t="s">
        <v>22</v>
      </c>
      <c r="C19" s="19"/>
      <c r="D19" s="19"/>
      <c r="E19" s="19"/>
      <c r="F19" s="19"/>
      <c r="G19" s="19"/>
      <c r="H19" s="19"/>
    </row>
    <row r="20" spans="2:8" ht="18.75" customHeight="1" x14ac:dyDescent="0.25">
      <c r="B20" s="15" t="s">
        <v>23</v>
      </c>
      <c r="C20" s="16">
        <v>618494413</v>
      </c>
      <c r="D20" s="16">
        <v>0</v>
      </c>
      <c r="E20" s="16">
        <v>618494413</v>
      </c>
      <c r="F20" s="16">
        <v>107873321.19</v>
      </c>
      <c r="G20" s="16">
        <v>107873321.19</v>
      </c>
      <c r="H20" s="16">
        <f t="shared" ref="H20:H37" si="1">E20-G20</f>
        <v>510621091.81</v>
      </c>
    </row>
    <row r="21" spans="2:8" ht="18.75" customHeight="1" x14ac:dyDescent="0.25">
      <c r="B21" s="15" t="s">
        <v>24</v>
      </c>
      <c r="C21" s="16">
        <v>256161416</v>
      </c>
      <c r="D21" s="16">
        <v>0</v>
      </c>
      <c r="E21" s="16">
        <v>256161416</v>
      </c>
      <c r="F21" s="16">
        <v>45263492.789999999</v>
      </c>
      <c r="G21" s="16">
        <v>45263492.789999999</v>
      </c>
      <c r="H21" s="16">
        <f t="shared" si="1"/>
        <v>210897923.21000001</v>
      </c>
    </row>
    <row r="22" spans="2:8" ht="18.75" customHeight="1" x14ac:dyDescent="0.25">
      <c r="B22" s="15" t="s">
        <v>25</v>
      </c>
      <c r="C22" s="16">
        <v>37749696</v>
      </c>
      <c r="D22" s="16">
        <v>0</v>
      </c>
      <c r="E22" s="16">
        <v>37749696</v>
      </c>
      <c r="F22" s="16">
        <v>6548109.9699999997</v>
      </c>
      <c r="G22" s="16">
        <v>6548109.9699999997</v>
      </c>
      <c r="H22" s="16">
        <f t="shared" si="1"/>
        <v>31201586.030000001</v>
      </c>
    </row>
    <row r="23" spans="2:8" ht="18.75" customHeight="1" x14ac:dyDescent="0.25">
      <c r="B23" s="15" t="s">
        <v>26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f t="shared" si="1"/>
        <v>0</v>
      </c>
    </row>
    <row r="24" spans="2:8" ht="18.75" customHeight="1" x14ac:dyDescent="0.25">
      <c r="B24" s="15" t="s">
        <v>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f t="shared" si="1"/>
        <v>0</v>
      </c>
    </row>
    <row r="25" spans="2:8" ht="18.75" customHeight="1" x14ac:dyDescent="0.25">
      <c r="B25" s="15" t="s">
        <v>28</v>
      </c>
      <c r="C25" s="16">
        <v>14968994</v>
      </c>
      <c r="D25" s="16">
        <v>0</v>
      </c>
      <c r="E25" s="16">
        <v>14968994</v>
      </c>
      <c r="F25" s="16">
        <v>2784772.69</v>
      </c>
      <c r="G25" s="16">
        <v>2784772.69</v>
      </c>
      <c r="H25" s="16">
        <f t="shared" si="1"/>
        <v>12184221.310000001</v>
      </c>
    </row>
    <row r="26" spans="2:8" ht="18.75" customHeight="1" x14ac:dyDescent="0.25">
      <c r="B26" s="15" t="s">
        <v>29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f t="shared" si="1"/>
        <v>0</v>
      </c>
    </row>
    <row r="27" spans="2:8" ht="18.75" customHeight="1" x14ac:dyDescent="0.25">
      <c r="B27" s="15" t="s">
        <v>30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f t="shared" si="1"/>
        <v>0</v>
      </c>
    </row>
    <row r="28" spans="2:8" ht="18.75" customHeight="1" x14ac:dyDescent="0.25">
      <c r="B28" s="15" t="s">
        <v>31</v>
      </c>
      <c r="C28" s="16">
        <v>26617450</v>
      </c>
      <c r="D28" s="16">
        <v>0</v>
      </c>
      <c r="E28" s="16">
        <v>26617450</v>
      </c>
      <c r="F28" s="16">
        <v>4242100.95</v>
      </c>
      <c r="G28" s="16">
        <v>4242100.95</v>
      </c>
      <c r="H28" s="16">
        <f t="shared" si="1"/>
        <v>22375349.050000001</v>
      </c>
    </row>
    <row r="29" spans="2:8" ht="18.75" customHeight="1" x14ac:dyDescent="0.25">
      <c r="B29" s="15" t="s">
        <v>32</v>
      </c>
      <c r="C29" s="16">
        <v>61151543</v>
      </c>
      <c r="D29" s="16">
        <v>0</v>
      </c>
      <c r="E29" s="16">
        <v>61151543</v>
      </c>
      <c r="F29" s="16">
        <v>15463062</v>
      </c>
      <c r="G29" s="16">
        <v>15463062</v>
      </c>
      <c r="H29" s="16">
        <f t="shared" si="1"/>
        <v>45688481</v>
      </c>
    </row>
    <row r="30" spans="2:8" ht="18.75" customHeight="1" x14ac:dyDescent="0.25">
      <c r="B30" s="15" t="s">
        <v>33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f t="shared" si="1"/>
        <v>0</v>
      </c>
    </row>
    <row r="31" spans="2:8" ht="18.75" customHeight="1" x14ac:dyDescent="0.25">
      <c r="B31" s="17" t="s">
        <v>34</v>
      </c>
      <c r="C31" s="18">
        <f>C33+C34+C35+C36+C37</f>
        <v>10475235</v>
      </c>
      <c r="D31" s="18">
        <v>0</v>
      </c>
      <c r="E31" s="18">
        <f>E33+E34+E35+E36+E37</f>
        <v>10475235</v>
      </c>
      <c r="F31" s="18">
        <f>F33+F34+F35+F36+F37</f>
        <v>2378488.0699999998</v>
      </c>
      <c r="G31" s="18">
        <f>G33+G34+G35+G36+G37</f>
        <v>2378488.0699999998</v>
      </c>
      <c r="H31" s="18">
        <f>H33+H34+H35+H36+H37</f>
        <v>8096746.9299999997</v>
      </c>
    </row>
    <row r="32" spans="2:8" ht="18.75" customHeight="1" x14ac:dyDescent="0.25">
      <c r="B32" s="15" t="s">
        <v>35</v>
      </c>
      <c r="C32" s="19"/>
      <c r="D32" s="19"/>
      <c r="E32" s="19"/>
      <c r="F32" s="19"/>
      <c r="G32" s="19"/>
      <c r="H32" s="19"/>
    </row>
    <row r="33" spans="2:8" ht="18.75" customHeight="1" x14ac:dyDescent="0.25">
      <c r="B33" s="15" t="s">
        <v>36</v>
      </c>
      <c r="C33" s="16">
        <v>7521</v>
      </c>
      <c r="D33" s="16">
        <v>0</v>
      </c>
      <c r="E33" s="16">
        <v>7521</v>
      </c>
      <c r="F33" s="16">
        <v>107.26</v>
      </c>
      <c r="G33" s="16">
        <v>107.26</v>
      </c>
      <c r="H33" s="16">
        <f t="shared" si="1"/>
        <v>7413.74</v>
      </c>
    </row>
    <row r="34" spans="2:8" ht="18.75" customHeight="1" x14ac:dyDescent="0.25">
      <c r="B34" s="15" t="s">
        <v>37</v>
      </c>
      <c r="C34" s="16">
        <v>1394687</v>
      </c>
      <c r="D34" s="16">
        <v>0</v>
      </c>
      <c r="E34" s="16">
        <v>1394687</v>
      </c>
      <c r="F34" s="16">
        <v>232447.8</v>
      </c>
      <c r="G34" s="16">
        <v>232447.8</v>
      </c>
      <c r="H34" s="16">
        <f t="shared" si="1"/>
        <v>1162239.2</v>
      </c>
    </row>
    <row r="35" spans="2:8" ht="18.75" customHeight="1" x14ac:dyDescent="0.25">
      <c r="B35" s="15" t="s">
        <v>38</v>
      </c>
      <c r="C35" s="16">
        <v>9073027</v>
      </c>
      <c r="D35" s="16">
        <v>0</v>
      </c>
      <c r="E35" s="16">
        <v>9073027</v>
      </c>
      <c r="F35" s="16">
        <v>2145933.0099999998</v>
      </c>
      <c r="G35" s="16">
        <v>2145933.0099999998</v>
      </c>
      <c r="H35" s="16">
        <f t="shared" si="1"/>
        <v>6927093.9900000002</v>
      </c>
    </row>
    <row r="36" spans="2:8" ht="18.75" customHeight="1" x14ac:dyDescent="0.25">
      <c r="B36" s="15" t="s">
        <v>39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2:8" ht="18.75" customHeight="1" x14ac:dyDescent="0.25">
      <c r="B37" s="15" t="s">
        <v>40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f t="shared" si="1"/>
        <v>0</v>
      </c>
    </row>
    <row r="38" spans="2:8" ht="28.5" customHeight="1" x14ac:dyDescent="0.25">
      <c r="B38" s="17" t="s">
        <v>41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</row>
    <row r="39" spans="2:8" ht="28.5" customHeight="1" x14ac:dyDescent="0.25">
      <c r="B39" s="17" t="s">
        <v>42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</row>
    <row r="40" spans="2:8" ht="28.5" customHeight="1" x14ac:dyDescent="0.25">
      <c r="B40" s="15" t="s">
        <v>43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2:8" ht="28.5" customHeight="1" x14ac:dyDescent="0.25">
      <c r="B41" s="17" t="s">
        <v>44</v>
      </c>
      <c r="C41" s="18">
        <f>SUM(C42:C43)</f>
        <v>17066420</v>
      </c>
      <c r="D41" s="18">
        <f>SUM(D42:D43)</f>
        <v>0</v>
      </c>
      <c r="E41" s="18">
        <f>SUM(E42:E43)</f>
        <v>17066420</v>
      </c>
      <c r="F41" s="18">
        <f>SUM(F42:F43)</f>
        <v>2437898</v>
      </c>
      <c r="G41" s="18">
        <f>SUM(G42:G43)</f>
        <v>2437898</v>
      </c>
      <c r="H41" s="18">
        <f>E41-G41</f>
        <v>14628522</v>
      </c>
    </row>
    <row r="42" spans="2:8" ht="28.5" customHeight="1" x14ac:dyDescent="0.25">
      <c r="B42" s="15" t="s">
        <v>45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2:8" ht="28.5" customHeight="1" x14ac:dyDescent="0.25">
      <c r="B43" s="15" t="s">
        <v>46</v>
      </c>
      <c r="C43" s="16">
        <f>14627390+2439030</f>
        <v>17066420</v>
      </c>
      <c r="D43" s="16">
        <v>0</v>
      </c>
      <c r="E43" s="16">
        <f>14627390+2439030</f>
        <v>17066420</v>
      </c>
      <c r="F43" s="16">
        <f>2437898</f>
        <v>2437898</v>
      </c>
      <c r="G43" s="16">
        <f>2437898</f>
        <v>2437898</v>
      </c>
      <c r="H43" s="16">
        <f>E43-G43</f>
        <v>14628522</v>
      </c>
    </row>
    <row r="44" spans="2:8" x14ac:dyDescent="0.25">
      <c r="B44" s="15" t="s">
        <v>11</v>
      </c>
      <c r="C44" s="19"/>
      <c r="D44" s="19"/>
      <c r="E44" s="19"/>
      <c r="F44" s="19"/>
      <c r="G44" s="19"/>
      <c r="H44" s="19"/>
    </row>
    <row r="45" spans="2:8" s="1" customFormat="1" x14ac:dyDescent="0.25">
      <c r="B45" s="17" t="s">
        <v>47</v>
      </c>
      <c r="C45" s="18">
        <f>C11+C12+C13+C14+C15+C16+C17+C18+C31+C38+C39+C41</f>
        <v>1756198199.3899999</v>
      </c>
      <c r="D45" s="18">
        <v>0</v>
      </c>
      <c r="E45" s="18">
        <f>E11+E12+E13+E14+E15+E16+E17+E18+E31+E38+E39+E41</f>
        <v>1756198199.3899999</v>
      </c>
      <c r="F45" s="18">
        <f>F11+F12+F13+F14+F15+F16+F17+F18+F31+F38+F39+F41</f>
        <v>535752068.32999992</v>
      </c>
      <c r="G45" s="18">
        <f>G11+G12+G13+G14+G15+G16+G17+G18+G31+G38+G39+G41</f>
        <v>535752068.32999992</v>
      </c>
      <c r="H45" s="18">
        <f>H11+H12+H13+H14+H15+H16+H17+H18+H31+H38+H39+H41</f>
        <v>1220446131.0599999</v>
      </c>
    </row>
    <row r="46" spans="2:8" s="1" customFormat="1" x14ac:dyDescent="0.25">
      <c r="B46" s="17" t="s">
        <v>48</v>
      </c>
      <c r="C46" s="20"/>
      <c r="D46" s="20"/>
      <c r="E46" s="20"/>
      <c r="F46" s="20"/>
      <c r="G46" s="20"/>
      <c r="H46" s="20"/>
    </row>
    <row r="47" spans="2:8" ht="15.75" thickBot="1" x14ac:dyDescent="0.3">
      <c r="B47" s="21" t="s">
        <v>49</v>
      </c>
      <c r="C47" s="22"/>
      <c r="D47" s="22"/>
      <c r="E47" s="22"/>
      <c r="F47" s="22"/>
      <c r="G47" s="22"/>
      <c r="H47" s="22"/>
    </row>
    <row r="48" spans="2:8" x14ac:dyDescent="0.25">
      <c r="B48" s="17" t="s">
        <v>11</v>
      </c>
      <c r="C48" s="19"/>
      <c r="D48" s="19"/>
      <c r="E48" s="19"/>
      <c r="F48" s="19"/>
      <c r="G48" s="19"/>
      <c r="H48" s="19"/>
    </row>
    <row r="49" spans="2:8" x14ac:dyDescent="0.25">
      <c r="B49" s="17" t="s">
        <v>50</v>
      </c>
      <c r="C49" s="19"/>
      <c r="D49" s="19"/>
      <c r="E49" s="19"/>
      <c r="F49" s="19"/>
      <c r="G49" s="19"/>
      <c r="H49" s="19"/>
    </row>
    <row r="50" spans="2:8" x14ac:dyDescent="0.25">
      <c r="B50" s="17" t="s">
        <v>51</v>
      </c>
      <c r="C50" s="18">
        <f>SUM(C51:C62)</f>
        <v>538426713</v>
      </c>
      <c r="D50" s="18">
        <v>0</v>
      </c>
      <c r="E50" s="18">
        <f>SUM(E51:E62)</f>
        <v>538426713</v>
      </c>
      <c r="F50" s="18">
        <f>SUM(F51:F62)</f>
        <v>130243364</v>
      </c>
      <c r="G50" s="18">
        <f>SUM(G51:G62)</f>
        <v>130243364</v>
      </c>
      <c r="H50" s="18">
        <f>E50-G50</f>
        <v>408183349</v>
      </c>
    </row>
    <row r="51" spans="2:8" x14ac:dyDescent="0.25">
      <c r="B51" s="15" t="s">
        <v>52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2:8" x14ac:dyDescent="0.25">
      <c r="B52" s="15" t="s">
        <v>53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2:8" x14ac:dyDescent="0.25">
      <c r="B53" s="15" t="s">
        <v>54</v>
      </c>
      <c r="C53" s="23">
        <v>87266230</v>
      </c>
      <c r="D53" s="16">
        <v>0</v>
      </c>
      <c r="E53" s="23">
        <v>87266230</v>
      </c>
      <c r="F53" s="23">
        <v>17453246</v>
      </c>
      <c r="G53" s="23">
        <v>17453246</v>
      </c>
      <c r="H53" s="16">
        <f>E53-G53</f>
        <v>69812984</v>
      </c>
    </row>
    <row r="54" spans="2:8" x14ac:dyDescent="0.25">
      <c r="B54" s="15" t="s">
        <v>55</v>
      </c>
      <c r="C54" s="23">
        <v>451160483</v>
      </c>
      <c r="D54" s="16">
        <v>0</v>
      </c>
      <c r="E54" s="23">
        <v>451160483</v>
      </c>
      <c r="F54" s="23">
        <v>112790118</v>
      </c>
      <c r="G54" s="23">
        <v>112790118</v>
      </c>
      <c r="H54" s="16">
        <f>E54-G54</f>
        <v>338370365</v>
      </c>
    </row>
    <row r="55" spans="2:8" x14ac:dyDescent="0.25">
      <c r="B55" s="15" t="s">
        <v>56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2:8" x14ac:dyDescent="0.25">
      <c r="B56" s="15" t="s">
        <v>57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</row>
    <row r="57" spans="2:8" x14ac:dyDescent="0.25">
      <c r="B57" s="15" t="s">
        <v>58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2:8" x14ac:dyDescent="0.25">
      <c r="B58" s="15" t="s">
        <v>59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</row>
    <row r="59" spans="2:8" x14ac:dyDescent="0.25">
      <c r="B59" s="15" t="s">
        <v>60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</row>
    <row r="60" spans="2:8" x14ac:dyDescent="0.25">
      <c r="B60" s="15" t="s">
        <v>61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</row>
    <row r="61" spans="2:8" x14ac:dyDescent="0.25">
      <c r="B61" s="15" t="s">
        <v>62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2:8" x14ac:dyDescent="0.25">
      <c r="B62" s="15" t="s">
        <v>63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</row>
    <row r="63" spans="2:8" x14ac:dyDescent="0.25">
      <c r="B63" s="17" t="s">
        <v>64</v>
      </c>
      <c r="C63" s="18">
        <f t="shared" ref="C63:H63" si="2">SUM(C64:C67)</f>
        <v>43086582.280000001</v>
      </c>
      <c r="D63" s="18">
        <f t="shared" si="2"/>
        <v>0</v>
      </c>
      <c r="E63" s="18">
        <f t="shared" si="2"/>
        <v>43086582.280000001</v>
      </c>
      <c r="F63" s="18">
        <f t="shared" si="2"/>
        <v>18391257.460000001</v>
      </c>
      <c r="G63" s="18">
        <f t="shared" si="2"/>
        <v>18391257.460000001</v>
      </c>
      <c r="H63" s="18">
        <f t="shared" si="2"/>
        <v>24695324.82</v>
      </c>
    </row>
    <row r="64" spans="2:8" x14ac:dyDescent="0.25">
      <c r="B64" s="15" t="s">
        <v>65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</row>
    <row r="65" spans="2:8" x14ac:dyDescent="0.25">
      <c r="B65" s="15" t="s">
        <v>66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</row>
    <row r="66" spans="2:8" x14ac:dyDescent="0.25">
      <c r="B66" s="15" t="s">
        <v>67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</row>
    <row r="67" spans="2:8" x14ac:dyDescent="0.25">
      <c r="B67" s="15" t="s">
        <v>68</v>
      </c>
      <c r="C67" s="23">
        <v>43086582.280000001</v>
      </c>
      <c r="D67" s="19"/>
      <c r="E67" s="23">
        <v>43086582.280000001</v>
      </c>
      <c r="F67" s="23">
        <v>18391257.460000001</v>
      </c>
      <c r="G67" s="23">
        <v>18391257.460000001</v>
      </c>
      <c r="H67" s="16">
        <f>E67-G67</f>
        <v>24695324.82</v>
      </c>
    </row>
    <row r="68" spans="2:8" x14ac:dyDescent="0.25">
      <c r="B68" s="17" t="s">
        <v>69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</row>
    <row r="69" spans="2:8" x14ac:dyDescent="0.25">
      <c r="B69" s="15" t="s">
        <v>70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</row>
    <row r="70" spans="2:8" x14ac:dyDescent="0.25">
      <c r="B70" s="15" t="s">
        <v>71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</row>
    <row r="71" spans="2:8" x14ac:dyDescent="0.25">
      <c r="B71" s="17" t="s">
        <v>72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</row>
    <row r="72" spans="2:8" x14ac:dyDescent="0.25">
      <c r="B72" s="15" t="s">
        <v>73</v>
      </c>
      <c r="C72" s="19"/>
      <c r="D72" s="19"/>
      <c r="E72" s="19"/>
      <c r="F72" s="19"/>
      <c r="G72" s="19"/>
      <c r="H72" s="19"/>
    </row>
    <row r="73" spans="2:8" x14ac:dyDescent="0.25">
      <c r="B73" s="17" t="s">
        <v>74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</row>
    <row r="74" spans="2:8" x14ac:dyDescent="0.25">
      <c r="B74" s="15" t="s">
        <v>11</v>
      </c>
      <c r="C74" s="19"/>
      <c r="D74" s="19"/>
      <c r="E74" s="19"/>
      <c r="F74" s="19"/>
      <c r="G74" s="19"/>
      <c r="H74" s="19"/>
    </row>
    <row r="75" spans="2:8" s="1" customFormat="1" x14ac:dyDescent="0.25">
      <c r="B75" s="17" t="s">
        <v>75</v>
      </c>
      <c r="C75" s="18">
        <f>C50+C63+C68+C71</f>
        <v>581513295.27999997</v>
      </c>
      <c r="D75" s="18">
        <v>0</v>
      </c>
      <c r="E75" s="18">
        <f>E50+E63+E68+E71</f>
        <v>581513295.27999997</v>
      </c>
      <c r="F75" s="18">
        <f>F50+F63+F68+F71</f>
        <v>148634621.46000001</v>
      </c>
      <c r="G75" s="18">
        <f>G50+G63+G68+G71</f>
        <v>148634621.46000001</v>
      </c>
      <c r="H75" s="18">
        <f>H50+H63+H68+H71</f>
        <v>432878673.81999999</v>
      </c>
    </row>
    <row r="76" spans="2:8" s="1" customFormat="1" x14ac:dyDescent="0.25">
      <c r="B76" s="17" t="s">
        <v>76</v>
      </c>
      <c r="C76" s="20"/>
      <c r="D76" s="20"/>
      <c r="E76" s="20"/>
      <c r="F76" s="20"/>
      <c r="G76" s="20"/>
      <c r="H76" s="20"/>
    </row>
    <row r="77" spans="2:8" s="1" customFormat="1" x14ac:dyDescent="0.25">
      <c r="B77" s="17" t="s">
        <v>77</v>
      </c>
      <c r="C77" s="18">
        <f>SUM(C78)</f>
        <v>50000000</v>
      </c>
      <c r="D77" s="18">
        <v>0</v>
      </c>
      <c r="E77" s="18">
        <f>SUM(E78)</f>
        <v>50000000</v>
      </c>
      <c r="F77" s="18">
        <v>0</v>
      </c>
      <c r="G77" s="18">
        <v>0</v>
      </c>
      <c r="H77" s="18">
        <v>0</v>
      </c>
    </row>
    <row r="78" spans="2:8" x14ac:dyDescent="0.25">
      <c r="B78" s="15" t="s">
        <v>78</v>
      </c>
      <c r="C78" s="23">
        <v>50000000</v>
      </c>
      <c r="D78" s="19"/>
      <c r="E78" s="23">
        <v>50000000</v>
      </c>
      <c r="F78" s="19"/>
      <c r="G78" s="19"/>
      <c r="H78" s="19"/>
    </row>
    <row r="79" spans="2:8" x14ac:dyDescent="0.25">
      <c r="B79" s="15" t="s">
        <v>11</v>
      </c>
      <c r="C79" s="19"/>
      <c r="D79" s="19"/>
      <c r="E79" s="19"/>
      <c r="F79" s="19"/>
      <c r="G79" s="19"/>
      <c r="H79" s="19"/>
    </row>
    <row r="80" spans="2:8" s="1" customFormat="1" x14ac:dyDescent="0.25">
      <c r="B80" s="17" t="s">
        <v>79</v>
      </c>
      <c r="C80" s="18">
        <f>C45+C75+C77</f>
        <v>2387711494.6700001</v>
      </c>
      <c r="D80" s="18">
        <v>0</v>
      </c>
      <c r="E80" s="18">
        <f>E45+E75+E77</f>
        <v>2387711494.6700001</v>
      </c>
      <c r="F80" s="18">
        <f>F45+F75+F77</f>
        <v>684386689.78999996</v>
      </c>
      <c r="G80" s="18">
        <f>G45+G75+G77</f>
        <v>684386689.78999996</v>
      </c>
      <c r="H80" s="18">
        <f>H45+H75+H77</f>
        <v>1653324804.8799999</v>
      </c>
    </row>
    <row r="81" spans="2:8" s="1" customFormat="1" x14ac:dyDescent="0.25">
      <c r="B81" s="17" t="s">
        <v>11</v>
      </c>
      <c r="C81" s="24"/>
      <c r="D81" s="20"/>
      <c r="E81" s="20"/>
      <c r="F81" s="24"/>
      <c r="G81" s="20"/>
      <c r="H81" s="20"/>
    </row>
    <row r="82" spans="2:8" s="1" customFormat="1" x14ac:dyDescent="0.25">
      <c r="B82" s="17" t="s">
        <v>80</v>
      </c>
      <c r="C82" s="20"/>
      <c r="D82" s="20"/>
      <c r="E82" s="20"/>
      <c r="F82" s="20"/>
      <c r="G82" s="20"/>
      <c r="H82" s="20"/>
    </row>
    <row r="83" spans="2:8" x14ac:dyDescent="0.25">
      <c r="B83" s="15" t="s">
        <v>81</v>
      </c>
      <c r="C83" s="19"/>
      <c r="D83" s="19"/>
      <c r="E83" s="19"/>
      <c r="F83" s="19"/>
      <c r="G83" s="19"/>
      <c r="H83" s="19"/>
    </row>
    <row r="84" spans="2:8" x14ac:dyDescent="0.25">
      <c r="B84" s="15" t="s">
        <v>82</v>
      </c>
      <c r="C84" s="16" t="s">
        <v>83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</row>
    <row r="85" spans="2:8" x14ac:dyDescent="0.25">
      <c r="B85" s="15" t="s">
        <v>84</v>
      </c>
      <c r="C85" s="19"/>
      <c r="D85" s="19"/>
      <c r="E85" s="19"/>
      <c r="F85" s="19"/>
      <c r="G85" s="19"/>
      <c r="H85" s="19"/>
    </row>
    <row r="86" spans="2:8" x14ac:dyDescent="0.25">
      <c r="B86" s="15" t="s">
        <v>85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</row>
    <row r="87" spans="2:8" ht="15.75" thickBot="1" x14ac:dyDescent="0.3">
      <c r="B87" s="25" t="s">
        <v>86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</row>
    <row r="88" spans="2:8" x14ac:dyDescent="0.25">
      <c r="B88" s="11"/>
      <c r="C88" s="12"/>
      <c r="D88" s="12"/>
      <c r="E88" s="12"/>
      <c r="F88" s="12"/>
      <c r="G88" s="12"/>
      <c r="H88" s="12"/>
    </row>
    <row r="89" spans="2:8" ht="18.75" customHeight="1" x14ac:dyDescent="0.25">
      <c r="B89" s="4" t="s">
        <v>87</v>
      </c>
      <c r="C89" s="5"/>
      <c r="D89" s="5"/>
      <c r="E89" s="5"/>
      <c r="F89" s="5"/>
      <c r="G89" s="5"/>
      <c r="H89" s="5"/>
    </row>
    <row r="90" spans="2:8" ht="18.75" hidden="1" customHeight="1" x14ac:dyDescent="0.25">
      <c r="B90" s="4"/>
      <c r="C90" s="5"/>
      <c r="D90" s="5"/>
      <c r="E90" s="5"/>
      <c r="F90" s="5"/>
      <c r="G90" s="5"/>
      <c r="H90" s="5"/>
    </row>
    <row r="91" spans="2:8" hidden="1" x14ac:dyDescent="0.25">
      <c r="B91" s="2"/>
      <c r="C91" s="2"/>
      <c r="D91" s="2"/>
      <c r="E91" s="2"/>
      <c r="F91" s="2"/>
    </row>
    <row r="92" spans="2:8" hidden="1" x14ac:dyDescent="0.25">
      <c r="B92" s="3"/>
      <c r="C92" s="3"/>
      <c r="D92" s="3"/>
      <c r="E92" s="3"/>
      <c r="F92" s="2"/>
    </row>
    <row r="93" spans="2:8" hidden="1" x14ac:dyDescent="0.25">
      <c r="B93" s="3"/>
      <c r="C93" s="3"/>
      <c r="D93" s="3"/>
      <c r="E93" s="3"/>
      <c r="F93" s="2"/>
    </row>
    <row r="94" spans="2:8" hidden="1" x14ac:dyDescent="0.25">
      <c r="B94" s="2"/>
      <c r="C94" s="2"/>
      <c r="D94" s="2"/>
      <c r="E94" s="2"/>
      <c r="F94" s="2"/>
    </row>
    <row r="95" spans="2:8" hidden="1" x14ac:dyDescent="0.25">
      <c r="B95" s="2"/>
      <c r="C95" s="2"/>
      <c r="D95" s="2"/>
      <c r="E95" s="2"/>
      <c r="F95" s="2"/>
    </row>
    <row r="96" spans="2:8" hidden="1" x14ac:dyDescent="0.25">
      <c r="B96" s="2"/>
      <c r="C96" s="2"/>
      <c r="D96" s="2"/>
      <c r="E96" s="2"/>
      <c r="F96" s="2"/>
    </row>
    <row r="97" spans="2:6" hidden="1" x14ac:dyDescent="0.25">
      <c r="B97" s="2"/>
      <c r="C97" s="2"/>
      <c r="D97" s="2"/>
      <c r="E97" s="2"/>
      <c r="F97" s="2"/>
    </row>
    <row r="98" spans="2:6" hidden="1" x14ac:dyDescent="0.25">
      <c r="B98" s="2"/>
      <c r="C98" s="2"/>
      <c r="D98" s="2"/>
      <c r="E98" s="2"/>
      <c r="F98" s="2"/>
    </row>
    <row r="99" spans="2:6" hidden="1" x14ac:dyDescent="0.25"/>
    <row r="100" spans="2:6" hidden="1" x14ac:dyDescent="0.25"/>
    <row r="101" spans="2:6" hidden="1" x14ac:dyDescent="0.25"/>
    <row r="102" spans="2:6" hidden="1" x14ac:dyDescent="0.25"/>
  </sheetData>
  <mergeCells count="4">
    <mergeCell ref="B2:H2"/>
    <mergeCell ref="B3:H3"/>
    <mergeCell ref="B4:H4"/>
    <mergeCell ref="B5:H5"/>
  </mergeCells>
  <pageMargins left="0.70866141732283472" right="0.70866141732283472" top="0.74803149606299213" bottom="0.74803149606299213" header="0.31496062992125984" footer="0.31496062992125984"/>
  <pageSetup scale="58" fitToHeight="2" orientation="landscape" horizontalDpi="4294967295" verticalDpi="4294967295" r:id="rId1"/>
  <headerFooter>
    <oddFooter>&amp;C&amp;F&amp;R&amp;Pde&amp;N</oddFooter>
  </headerFooter>
  <rowBreaks count="1" manualBreakCount="1">
    <brk id="4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2019-08-29T16:37:28Z</cp:lastPrinted>
  <dcterms:created xsi:type="dcterms:W3CDTF">2019-08-13T15:11:48Z</dcterms:created>
  <dcterms:modified xsi:type="dcterms:W3CDTF">2019-08-29T16:37:36Z</dcterms:modified>
</cp:coreProperties>
</file>