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750"/>
  </bookViews>
  <sheets>
    <sheet name="Edo Analitico Ingresos Mar18" sheetId="1" r:id="rId1"/>
  </sheets>
  <definedNames>
    <definedName name="_xlnm.Print_Area" localSheetId="0">'Edo Analitico Ingresos Mar18'!$B$1:$J$102</definedName>
    <definedName name="_xlnm.Print_Titles" localSheetId="0">'Edo Analitico Ingresos Mar18'!$2:$7</definedName>
  </definedNames>
  <calcPr calcId="145621"/>
</workbook>
</file>

<file path=xl/calcChain.xml><?xml version="1.0" encoding="utf-8"?>
<calcChain xmlns="http://schemas.openxmlformats.org/spreadsheetml/2006/main">
  <c r="J85" i="1" l="1"/>
  <c r="H85" i="1"/>
  <c r="F85" i="1"/>
  <c r="E85" i="1"/>
  <c r="G85" i="1" s="1"/>
  <c r="I83" i="1"/>
  <c r="G83" i="1"/>
  <c r="I81" i="1"/>
  <c r="I85" i="1" s="1"/>
  <c r="G81" i="1"/>
  <c r="J76" i="1"/>
  <c r="J75" i="1" s="1"/>
  <c r="I76" i="1"/>
  <c r="G76" i="1"/>
  <c r="I75" i="1"/>
  <c r="H75" i="1"/>
  <c r="F75" i="1"/>
  <c r="E75" i="1"/>
  <c r="G75" i="1" s="1"/>
  <c r="G71" i="1"/>
  <c r="J71" i="1" s="1"/>
  <c r="J69" i="1"/>
  <c r="G69" i="1"/>
  <c r="I67" i="1"/>
  <c r="I65" i="1" s="1"/>
  <c r="G67" i="1"/>
  <c r="J67" i="1" s="1"/>
  <c r="I66" i="1"/>
  <c r="G66" i="1"/>
  <c r="J66" i="1" s="1"/>
  <c r="H65" i="1"/>
  <c r="G65" i="1"/>
  <c r="F65" i="1"/>
  <c r="E65" i="1"/>
  <c r="I63" i="1"/>
  <c r="G63" i="1"/>
  <c r="J63" i="1" s="1"/>
  <c r="I62" i="1"/>
  <c r="G62" i="1"/>
  <c r="J62" i="1" s="1"/>
  <c r="J61" i="1"/>
  <c r="I61" i="1"/>
  <c r="G61" i="1"/>
  <c r="J60" i="1"/>
  <c r="I60" i="1"/>
  <c r="G60" i="1"/>
  <c r="I59" i="1"/>
  <c r="H59" i="1"/>
  <c r="F59" i="1"/>
  <c r="E59" i="1"/>
  <c r="I57" i="1"/>
  <c r="G57" i="1"/>
  <c r="J57" i="1" s="1"/>
  <c r="J56" i="1"/>
  <c r="I56" i="1"/>
  <c r="G56" i="1"/>
  <c r="J55" i="1"/>
  <c r="I55" i="1"/>
  <c r="G55" i="1"/>
  <c r="I54" i="1"/>
  <c r="G54" i="1"/>
  <c r="J54" i="1" s="1"/>
  <c r="I53" i="1"/>
  <c r="G53" i="1"/>
  <c r="J53" i="1" s="1"/>
  <c r="J52" i="1"/>
  <c r="I52" i="1"/>
  <c r="G52" i="1"/>
  <c r="J51" i="1"/>
  <c r="I51" i="1"/>
  <c r="G51" i="1"/>
  <c r="I50" i="1"/>
  <c r="I49" i="1" s="1"/>
  <c r="I73" i="1" s="1"/>
  <c r="G50" i="1"/>
  <c r="J50" i="1" s="1"/>
  <c r="J49" i="1" s="1"/>
  <c r="H49" i="1"/>
  <c r="H73" i="1" s="1"/>
  <c r="H78" i="1" s="1"/>
  <c r="G49" i="1"/>
  <c r="F49" i="1"/>
  <c r="F73" i="1" s="1"/>
  <c r="E49" i="1"/>
  <c r="E73" i="1" s="1"/>
  <c r="I41" i="1"/>
  <c r="G41" i="1"/>
  <c r="J41" i="1" s="1"/>
  <c r="J40" i="1"/>
  <c r="J39" i="1" s="1"/>
  <c r="I40" i="1"/>
  <c r="G40" i="1"/>
  <c r="I39" i="1"/>
  <c r="H39" i="1"/>
  <c r="G39" i="1"/>
  <c r="F39" i="1"/>
  <c r="E39" i="1"/>
  <c r="I38" i="1"/>
  <c r="I37" i="1" s="1"/>
  <c r="G38" i="1"/>
  <c r="J38" i="1" s="1"/>
  <c r="J37" i="1" s="1"/>
  <c r="H37" i="1"/>
  <c r="G37" i="1"/>
  <c r="F37" i="1"/>
  <c r="E37" i="1"/>
  <c r="I35" i="1"/>
  <c r="G35" i="1"/>
  <c r="J35" i="1" s="1"/>
  <c r="I34" i="1"/>
  <c r="G34" i="1"/>
  <c r="J34" i="1" s="1"/>
  <c r="J33" i="1"/>
  <c r="I33" i="1"/>
  <c r="G33" i="1"/>
  <c r="I32" i="1"/>
  <c r="I30" i="1" s="1"/>
  <c r="G32" i="1"/>
  <c r="J32" i="1" s="1"/>
  <c r="I31" i="1"/>
  <c r="G31" i="1"/>
  <c r="G30" i="1" s="1"/>
  <c r="H30" i="1"/>
  <c r="F30" i="1"/>
  <c r="E30" i="1"/>
  <c r="I29" i="1"/>
  <c r="G29" i="1"/>
  <c r="J29" i="1" s="1"/>
  <c r="I28" i="1"/>
  <c r="G28" i="1"/>
  <c r="J28" i="1" s="1"/>
  <c r="J27" i="1"/>
  <c r="I27" i="1"/>
  <c r="G27" i="1"/>
  <c r="J26" i="1"/>
  <c r="I26" i="1"/>
  <c r="G26" i="1"/>
  <c r="I25" i="1"/>
  <c r="G25" i="1"/>
  <c r="J25" i="1" s="1"/>
  <c r="I24" i="1"/>
  <c r="G24" i="1"/>
  <c r="J24" i="1" s="1"/>
  <c r="J23" i="1"/>
  <c r="I23" i="1"/>
  <c r="G23" i="1"/>
  <c r="J22" i="1"/>
  <c r="I22" i="1"/>
  <c r="G22" i="1"/>
  <c r="I21" i="1"/>
  <c r="I18" i="1" s="1"/>
  <c r="G21" i="1"/>
  <c r="J21" i="1" s="1"/>
  <c r="I20" i="1"/>
  <c r="G20" i="1"/>
  <c r="J20" i="1" s="1"/>
  <c r="J19" i="1"/>
  <c r="I19" i="1"/>
  <c r="G19" i="1"/>
  <c r="H18" i="1"/>
  <c r="H44" i="1" s="1"/>
  <c r="F18" i="1"/>
  <c r="F44" i="1" s="1"/>
  <c r="E18" i="1"/>
  <c r="J17" i="1"/>
  <c r="I17" i="1"/>
  <c r="G17" i="1"/>
  <c r="J16" i="1"/>
  <c r="I16" i="1"/>
  <c r="G16" i="1"/>
  <c r="J15" i="1"/>
  <c r="I15" i="1"/>
  <c r="G15" i="1"/>
  <c r="I14" i="1"/>
  <c r="E14" i="1"/>
  <c r="E44" i="1" s="1"/>
  <c r="I13" i="1"/>
  <c r="G13" i="1"/>
  <c r="J13" i="1" s="1"/>
  <c r="I12" i="1"/>
  <c r="G12" i="1"/>
  <c r="J12" i="1" s="1"/>
  <c r="J11" i="1"/>
  <c r="I11" i="1"/>
  <c r="I44" i="1" s="1"/>
  <c r="G11" i="1"/>
  <c r="E78" i="1" l="1"/>
  <c r="F78" i="1"/>
  <c r="I78" i="1"/>
  <c r="J18" i="1"/>
  <c r="J44" i="1" s="1"/>
  <c r="J59" i="1"/>
  <c r="J73" i="1" s="1"/>
  <c r="J78" i="1" s="1"/>
  <c r="J65" i="1"/>
  <c r="G18" i="1"/>
  <c r="J31" i="1"/>
  <c r="J30" i="1" s="1"/>
  <c r="G59" i="1"/>
  <c r="G73" i="1" s="1"/>
  <c r="G14" i="1"/>
  <c r="J14" i="1" s="1"/>
  <c r="G78" i="1" l="1"/>
  <c r="G44" i="1"/>
</calcChain>
</file>

<file path=xl/comments1.xml><?xml version="1.0" encoding="utf-8"?>
<comments xmlns="http://schemas.openxmlformats.org/spreadsheetml/2006/main">
  <authors>
    <author>Erika Guillermina Contreras Frias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Erika Guillermina Contreras Frias: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<sst xmlns="http://schemas.openxmlformats.org/spreadsheetml/2006/main" count="77" uniqueCount="77">
  <si>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DURANGO</t>
  </si>
  <si>
    <t>Estado Analítico de Ingresos Detallado - LDF</t>
  </si>
  <si>
    <t>Del 1 de Enero al 31  de Marzo de 2018 (b)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</si>
  <si>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</si>
  <si>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</si>
  <si>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</si>
  <si>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</si>
  <si>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</si>
  <si>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</si>
  <si>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</si>
  <si>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</si>
  <si>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</si>
  <si>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</si>
  <si>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</si>
  <si>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</si>
  <si>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</si>
  <si>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</si>
  <si>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</si>
  <si>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</si>
  <si>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</si>
  <si>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</si>
  <si>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</si>
  <si>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</si>
  <si>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</si>
  <si>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</si>
  <si>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</si>
  <si>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</si>
  <si>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</si>
  <si>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</si>
  <si>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</si>
  <si>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</si>
  <si>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</si>
  <si>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</si>
  <si>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</si>
  <si>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</si>
  <si>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</si>
  <si>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</si>
  <si>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</si>
  <si>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</si>
  <si>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</si>
  <si>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</si>
  <si>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</si>
  <si>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</si>
  <si>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</si>
  <si>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</si>
  <si>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</si>
  <si>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</si>
  <si>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</si>
  <si>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</si>
  <si>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</si>
  <si>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</si>
  <si>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</si>
  <si>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</si>
  <si>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</si>
  <si>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</si>
  <si>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</si>
  <si>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</si>
  <si>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</si>
  <si>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</si>
  <si>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</si>
  <si>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</si>
  <si>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</si>
  <si>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</si>
  <si>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</si>
  <si>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</si>
  <si>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</si>
  <si>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</si>
  <si>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</si>
  <si>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</si>
  <si>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</si>
  <si>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</si>
  <si>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</si>
  <si>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</si>
  <si>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</si>
  <si>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</si>
  <si>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</si>
  <si>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reformado DOF 27-09-2018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</si>
</sst>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FF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1" fillId="0" borderId="16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/>
    <xf numFmtId="0" fontId="6" fillId="0" borderId="5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6" fillId="0" borderId="20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justify" vertic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14" xfId="0" applyNumberFormat="1" applyFont="1" applyBorder="1" applyAlignment="1">
      <alignment horizontal="center" vertical="center"/>
    </xf>
    <xf numFmtId="164" fontId="0" fillId="0" borderId="16" xfId="0" applyNumberFormat="1" applyBorder="1"/>
    <xf numFmtId="164" fontId="0" fillId="0" borderId="16" xfId="0" applyNumberFormat="1" applyBorder="1" applyAlignment="1">
      <alignment horizontal="right"/>
    </xf>
    <xf numFmtId="164" fontId="0" fillId="0" borderId="16" xfId="0" applyNumberFormat="1" applyFont="1" applyBorder="1"/>
    <xf numFmtId="164" fontId="1" fillId="0" borderId="0" xfId="0" applyNumberFormat="1" applyFont="1"/>
    <xf numFmtId="164" fontId="4" fillId="0" borderId="6" xfId="0" applyNumberFormat="1" applyFont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1" fillId="0" borderId="23" xfId="0" applyNumberFormat="1" applyFont="1" applyBorder="1"/>
    <xf numFmtId="164" fontId="5" fillId="0" borderId="8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28575</xdr:rowOff>
    </xdr:from>
    <xdr:to>
      <xdr:col>3</xdr:col>
      <xdr:colOff>1238250</xdr:colOff>
      <xdr:row>4</xdr:row>
      <xdr:rowOff>190500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66700"/>
          <a:ext cx="1362075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657224</xdr:colOff>
      <xdr:row>0</xdr:row>
      <xdr:rowOff>142875</xdr:rowOff>
    </xdr:from>
    <xdr:to>
      <xdr:col>9</xdr:col>
      <xdr:colOff>727074</xdr:colOff>
      <xdr:row>5</xdr:row>
      <xdr:rowOff>123825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8224" y="142875"/>
          <a:ext cx="2165350" cy="1000125"/>
        </a:xfrm>
        <a:prstGeom prst="rect">
          <a:avLst/>
        </a:prstGeom>
      </xdr:spPr>
    </xdr:pic>
    <xdr:clientData/>
  </xdr:twoCellAnchor>
  <xdr:twoCellAnchor>
    <xdr:from>
      <xdr:col>1</xdr:col>
      <xdr:colOff>9524</xdr:colOff>
      <xdr:row>94</xdr:row>
      <xdr:rowOff>0</xdr:rowOff>
    </xdr:from>
    <xdr:to>
      <xdr:col>3</xdr:col>
      <xdr:colOff>3181349</xdr:colOff>
      <xdr:row>101</xdr:row>
      <xdr:rowOff>38100</xdr:rowOff>
    </xdr:to>
    <xdr:sp macro="" textlink="">
      <xdr:nvSpPr>
        <xdr:cNvPr id="4" name="3 CuadroTexto"/>
        <xdr:cNvSpPr txBox="1"/>
      </xdr:nvSpPr>
      <xdr:spPr>
        <a:xfrm>
          <a:off x="228599" y="19088100"/>
          <a:ext cx="364807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3</xdr:col>
      <xdr:colOff>3048000</xdr:colOff>
      <xdr:row>93</xdr:row>
      <xdr:rowOff>180975</xdr:rowOff>
    </xdr:from>
    <xdr:to>
      <xdr:col>6</xdr:col>
      <xdr:colOff>809625</xdr:colOff>
      <xdr:row>101</xdr:row>
      <xdr:rowOff>38100</xdr:rowOff>
    </xdr:to>
    <xdr:sp macro="" textlink="">
      <xdr:nvSpPr>
        <xdr:cNvPr id="5" name="4 CuadroTexto"/>
        <xdr:cNvSpPr txBox="1"/>
      </xdr:nvSpPr>
      <xdr:spPr>
        <a:xfrm>
          <a:off x="3743325" y="19078575"/>
          <a:ext cx="40195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6</xdr:col>
      <xdr:colOff>781050</xdr:colOff>
      <xdr:row>94</xdr:row>
      <xdr:rowOff>0</xdr:rowOff>
    </xdr:from>
    <xdr:to>
      <xdr:col>10</xdr:col>
      <xdr:colOff>0</xdr:colOff>
      <xdr:row>101</xdr:row>
      <xdr:rowOff>76200</xdr:rowOff>
    </xdr:to>
    <xdr:sp macro="" textlink="">
      <xdr:nvSpPr>
        <xdr:cNvPr id="6" name="5 CuadroTexto"/>
        <xdr:cNvSpPr txBox="1"/>
      </xdr:nvSpPr>
      <xdr:spPr>
        <a:xfrm>
          <a:off x="7734300" y="19088100"/>
          <a:ext cx="348615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05"/>
  <sheetViews>
    <sheetView tabSelected="1" zoomScaleNormal="100" workbookViewId="0"/>
  </sheetViews>
  <sheetFormatPr baseColWidth="10" defaultRowHeight="15" x14ac:dyDescent="0.25"/>
  <cols>
    <col min="1" max="1" width="3.28515625" customWidth="1"/>
    <col min="2" max="2" width="4.28515625" customWidth="1"/>
    <col min="3" max="3" width="2.85546875" customWidth="1"/>
    <col min="4" max="4" width="64" bestFit="1" customWidth="1"/>
    <col min="5" max="5" width="15.7109375" bestFit="1" customWidth="1"/>
    <col min="6" max="6" width="14.140625" bestFit="1" customWidth="1"/>
    <col min="7" max="7" width="15.7109375" customWidth="1"/>
    <col min="8" max="9" width="15.7109375" bestFit="1" customWidth="1"/>
    <col min="10" max="10" width="16.85546875" customWidth="1"/>
  </cols>
  <sheetData>
    <row r="1" spans="2:12" ht="18.75" thickBot="1" x14ac:dyDescent="0.3">
      <c r="B1" s="1"/>
      <c r="C1" s="2"/>
      <c r="D1" s="3"/>
      <c r="E1" s="3"/>
      <c r="F1" s="3"/>
      <c r="G1" s="3"/>
      <c r="H1" s="3"/>
      <c r="I1" s="3"/>
      <c r="J1" s="3"/>
    </row>
    <row r="2" spans="2:12" ht="15.75" x14ac:dyDescent="0.25">
      <c r="B2" s="49" t="s">
        <v>0</v>
      </c>
      <c r="C2" s="50"/>
      <c r="D2" s="50"/>
      <c r="E2" s="50"/>
      <c r="F2" s="50"/>
      <c r="G2" s="50"/>
      <c r="H2" s="50"/>
      <c r="I2" s="50"/>
      <c r="J2" s="51"/>
    </row>
    <row r="3" spans="2:12" x14ac:dyDescent="0.25">
      <c r="B3" s="52" t="s">
        <v>1</v>
      </c>
      <c r="C3" s="53"/>
      <c r="D3" s="53"/>
      <c r="E3" s="53"/>
      <c r="F3" s="53"/>
      <c r="G3" s="53"/>
      <c r="H3" s="53"/>
      <c r="I3" s="53"/>
      <c r="J3" s="54"/>
    </row>
    <row r="4" spans="2:12" x14ac:dyDescent="0.25">
      <c r="B4" s="52" t="s">
        <v>2</v>
      </c>
      <c r="C4" s="53"/>
      <c r="D4" s="53"/>
      <c r="E4" s="53"/>
      <c r="F4" s="53"/>
      <c r="G4" s="53"/>
      <c r="H4" s="53"/>
      <c r="I4" s="53"/>
      <c r="J4" s="54"/>
    </row>
    <row r="5" spans="2:12" ht="15.75" thickBot="1" x14ac:dyDescent="0.3">
      <c r="B5" s="55" t="s">
        <v>3</v>
      </c>
      <c r="C5" s="56"/>
      <c r="D5" s="56"/>
      <c r="E5" s="56"/>
      <c r="F5" s="56"/>
      <c r="G5" s="56"/>
      <c r="H5" s="56"/>
      <c r="I5" s="56"/>
      <c r="J5" s="57"/>
    </row>
    <row r="6" spans="2:12" ht="15.75" thickBot="1" x14ac:dyDescent="0.3">
      <c r="B6" s="58" t="s">
        <v>4</v>
      </c>
      <c r="C6" s="59"/>
      <c r="D6" s="60"/>
      <c r="E6" s="61" t="s">
        <v>5</v>
      </c>
      <c r="F6" s="62"/>
      <c r="G6" s="62"/>
      <c r="H6" s="62"/>
      <c r="I6" s="63"/>
      <c r="J6" s="64" t="s">
        <v>6</v>
      </c>
    </row>
    <row r="7" spans="2:12" ht="26.25" thickBot="1" x14ac:dyDescent="0.3">
      <c r="B7" s="55" t="s">
        <v>7</v>
      </c>
      <c r="C7" s="56"/>
      <c r="D7" s="57"/>
      <c r="E7" s="4" t="s">
        <v>8</v>
      </c>
      <c r="F7" s="5" t="s">
        <v>9</v>
      </c>
      <c r="G7" s="6" t="s">
        <v>10</v>
      </c>
      <c r="H7" s="6" t="s">
        <v>11</v>
      </c>
      <c r="I7" s="6" t="s">
        <v>12</v>
      </c>
      <c r="J7" s="65"/>
    </row>
    <row r="8" spans="2:12" x14ac:dyDescent="0.25">
      <c r="B8" s="68"/>
      <c r="C8" s="69"/>
      <c r="D8" s="70"/>
      <c r="E8" s="7"/>
      <c r="F8" s="7"/>
      <c r="G8" s="7"/>
      <c r="H8" s="7"/>
      <c r="I8" s="7"/>
      <c r="J8" s="7"/>
    </row>
    <row r="9" spans="2:12" x14ac:dyDescent="0.25">
      <c r="B9" s="71" t="s">
        <v>13</v>
      </c>
      <c r="C9" s="72"/>
      <c r="D9" s="73"/>
      <c r="E9" s="34"/>
      <c r="F9" s="34"/>
      <c r="G9" s="34"/>
      <c r="H9" s="34"/>
      <c r="I9" s="34"/>
      <c r="J9" s="34"/>
      <c r="K9" s="35"/>
      <c r="L9" s="35"/>
    </row>
    <row r="10" spans="2:12" x14ac:dyDescent="0.25">
      <c r="B10" s="8"/>
      <c r="C10" s="9"/>
      <c r="D10" s="9"/>
      <c r="E10" s="36"/>
      <c r="F10" s="36"/>
      <c r="G10" s="36"/>
      <c r="H10" s="36"/>
      <c r="I10" s="36"/>
      <c r="J10" s="36"/>
      <c r="K10" s="35"/>
      <c r="L10" s="35"/>
    </row>
    <row r="11" spans="2:12" x14ac:dyDescent="0.25">
      <c r="B11" s="10"/>
      <c r="C11" s="66" t="s">
        <v>14</v>
      </c>
      <c r="D11" s="67"/>
      <c r="E11" s="37">
        <v>462195000</v>
      </c>
      <c r="F11" s="37">
        <v>0</v>
      </c>
      <c r="G11" s="38">
        <f t="shared" ref="G11:G17" si="0">E11+F11</f>
        <v>462195000</v>
      </c>
      <c r="H11" s="37">
        <v>245107242.47</v>
      </c>
      <c r="I11" s="37">
        <f>H11</f>
        <v>245107242.47</v>
      </c>
      <c r="J11" s="37">
        <f>H11-G11</f>
        <v>-217087757.53</v>
      </c>
      <c r="K11" s="35"/>
      <c r="L11" s="35"/>
    </row>
    <row r="12" spans="2:12" x14ac:dyDescent="0.25">
      <c r="B12" s="10"/>
      <c r="C12" s="66" t="s">
        <v>15</v>
      </c>
      <c r="D12" s="67"/>
      <c r="E12" s="37">
        <v>0</v>
      </c>
      <c r="F12" s="37">
        <v>0</v>
      </c>
      <c r="G12" s="38">
        <f t="shared" si="0"/>
        <v>0</v>
      </c>
      <c r="H12" s="37">
        <v>0</v>
      </c>
      <c r="I12" s="37">
        <f t="shared" ref="I12:I35" si="1">H12</f>
        <v>0</v>
      </c>
      <c r="J12" s="37">
        <f t="shared" ref="J12:J16" si="2">H12-G12</f>
        <v>0</v>
      </c>
      <c r="K12" s="35"/>
      <c r="L12" s="35"/>
    </row>
    <row r="13" spans="2:12" x14ac:dyDescent="0.25">
      <c r="B13" s="10"/>
      <c r="C13" s="66" t="s">
        <v>16</v>
      </c>
      <c r="D13" s="67"/>
      <c r="E13" s="37">
        <v>0</v>
      </c>
      <c r="F13" s="37">
        <v>0</v>
      </c>
      <c r="G13" s="38">
        <f t="shared" si="0"/>
        <v>0</v>
      </c>
      <c r="H13" s="37">
        <v>0</v>
      </c>
      <c r="I13" s="37">
        <f t="shared" si="1"/>
        <v>0</v>
      </c>
      <c r="J13" s="37">
        <f t="shared" si="2"/>
        <v>0</v>
      </c>
      <c r="K13" s="35"/>
      <c r="L13" s="35"/>
    </row>
    <row r="14" spans="2:12" x14ac:dyDescent="0.25">
      <c r="B14" s="10"/>
      <c r="C14" s="66" t="s">
        <v>17</v>
      </c>
      <c r="D14" s="67"/>
      <c r="E14" s="37">
        <f>12998000+145401000+218000+217000</f>
        <v>158834000</v>
      </c>
      <c r="F14" s="37">
        <v>0</v>
      </c>
      <c r="G14" s="38">
        <f t="shared" si="0"/>
        <v>158834000</v>
      </c>
      <c r="H14" s="37">
        <v>47883981.340000004</v>
      </c>
      <c r="I14" s="37">
        <f t="shared" si="1"/>
        <v>47883981.340000004</v>
      </c>
      <c r="J14" s="37">
        <f t="shared" si="2"/>
        <v>-110950018.66</v>
      </c>
      <c r="K14" s="35"/>
      <c r="L14" s="35"/>
    </row>
    <row r="15" spans="2:12" x14ac:dyDescent="0.25">
      <c r="B15" s="10"/>
      <c r="C15" s="66" t="s">
        <v>18</v>
      </c>
      <c r="D15" s="67"/>
      <c r="E15" s="37">
        <v>12274000</v>
      </c>
      <c r="F15" s="37">
        <v>1871312.85</v>
      </c>
      <c r="G15" s="38">
        <f t="shared" si="0"/>
        <v>14145312.85</v>
      </c>
      <c r="H15" s="37">
        <v>2483908.5299999998</v>
      </c>
      <c r="I15" s="37">
        <f t="shared" si="1"/>
        <v>2483908.5299999998</v>
      </c>
      <c r="J15" s="37">
        <f t="shared" si="2"/>
        <v>-11661404.32</v>
      </c>
      <c r="K15" s="35"/>
      <c r="L15" s="35"/>
    </row>
    <row r="16" spans="2:12" x14ac:dyDescent="0.25">
      <c r="B16" s="10"/>
      <c r="C16" s="66" t="s">
        <v>19</v>
      </c>
      <c r="D16" s="67"/>
      <c r="E16" s="37">
        <v>68290000</v>
      </c>
      <c r="F16" s="37">
        <v>0</v>
      </c>
      <c r="G16" s="38">
        <f t="shared" si="0"/>
        <v>68290000</v>
      </c>
      <c r="H16" s="37">
        <v>15064283.220000001</v>
      </c>
      <c r="I16" s="37">
        <f t="shared" si="1"/>
        <v>15064283.220000001</v>
      </c>
      <c r="J16" s="37">
        <f t="shared" si="2"/>
        <v>-53225716.780000001</v>
      </c>
      <c r="K16" s="35"/>
      <c r="L16" s="35"/>
    </row>
    <row r="17" spans="2:12" x14ac:dyDescent="0.25">
      <c r="B17" s="10"/>
      <c r="C17" s="66" t="s">
        <v>20</v>
      </c>
      <c r="D17" s="67"/>
      <c r="E17" s="37">
        <v>0</v>
      </c>
      <c r="F17" s="37">
        <v>0</v>
      </c>
      <c r="G17" s="38">
        <f t="shared" si="0"/>
        <v>0</v>
      </c>
      <c r="H17" s="37">
        <v>0</v>
      </c>
      <c r="I17" s="37">
        <f t="shared" si="1"/>
        <v>0</v>
      </c>
      <c r="J17" s="37">
        <f t="shared" ref="J17" si="3">+H17-E17</f>
        <v>0</v>
      </c>
      <c r="K17" s="35"/>
      <c r="L17" s="35"/>
    </row>
    <row r="18" spans="2:12" x14ac:dyDescent="0.25">
      <c r="B18" s="10"/>
      <c r="C18" s="66" t="s">
        <v>21</v>
      </c>
      <c r="D18" s="67"/>
      <c r="E18" s="11">
        <f t="shared" ref="E18:J18" si="4">SUM(E19:E29)</f>
        <v>807887000</v>
      </c>
      <c r="F18" s="11">
        <f t="shared" si="4"/>
        <v>73625102</v>
      </c>
      <c r="G18" s="11">
        <f t="shared" si="4"/>
        <v>881512102</v>
      </c>
      <c r="H18" s="11">
        <f t="shared" si="4"/>
        <v>155327893.07000002</v>
      </c>
      <c r="I18" s="11">
        <f t="shared" si="4"/>
        <v>155327893.07000002</v>
      </c>
      <c r="J18" s="11">
        <f t="shared" si="4"/>
        <v>-726184208.92999995</v>
      </c>
      <c r="K18" s="35"/>
      <c r="L18" s="35"/>
    </row>
    <row r="19" spans="2:12" x14ac:dyDescent="0.25">
      <c r="B19" s="10"/>
      <c r="C19" s="12"/>
      <c r="D19" s="13" t="s">
        <v>22</v>
      </c>
      <c r="E19" s="39">
        <v>500529000</v>
      </c>
      <c r="F19" s="39">
        <v>48234046</v>
      </c>
      <c r="G19" s="38">
        <f t="shared" ref="G19:G29" si="5">E19+F19</f>
        <v>548763046</v>
      </c>
      <c r="H19" s="37">
        <v>97772513.459999993</v>
      </c>
      <c r="I19" s="37">
        <f t="shared" si="1"/>
        <v>97772513.459999993</v>
      </c>
      <c r="J19" s="37">
        <f t="shared" ref="J19:J35" si="6">H19-G19</f>
        <v>-450990532.54000002</v>
      </c>
      <c r="K19" s="35"/>
      <c r="L19" s="35"/>
    </row>
    <row r="20" spans="2:12" x14ac:dyDescent="0.25">
      <c r="B20" s="10"/>
      <c r="C20" s="12"/>
      <c r="D20" s="13" t="s">
        <v>23</v>
      </c>
      <c r="E20" s="39">
        <v>207329000</v>
      </c>
      <c r="F20" s="39">
        <v>18689926</v>
      </c>
      <c r="G20" s="38">
        <f t="shared" si="5"/>
        <v>226018926</v>
      </c>
      <c r="H20" s="37">
        <v>41191128.789999999</v>
      </c>
      <c r="I20" s="37">
        <f t="shared" si="1"/>
        <v>41191128.789999999</v>
      </c>
      <c r="J20" s="37">
        <f t="shared" si="6"/>
        <v>-184827797.21000001</v>
      </c>
      <c r="K20" s="35"/>
      <c r="L20" s="35"/>
    </row>
    <row r="21" spans="2:12" x14ac:dyDescent="0.25">
      <c r="B21" s="10"/>
      <c r="C21" s="12"/>
      <c r="D21" s="13" t="s">
        <v>24</v>
      </c>
      <c r="E21" s="39">
        <v>29196000</v>
      </c>
      <c r="F21" s="39">
        <v>5049023</v>
      </c>
      <c r="G21" s="38">
        <f t="shared" si="5"/>
        <v>34245023</v>
      </c>
      <c r="H21" s="37">
        <v>5278160.99</v>
      </c>
      <c r="I21" s="37">
        <f t="shared" si="1"/>
        <v>5278160.99</v>
      </c>
      <c r="J21" s="37">
        <f t="shared" si="6"/>
        <v>-28966862.009999998</v>
      </c>
      <c r="K21" s="35"/>
      <c r="L21" s="35"/>
    </row>
    <row r="22" spans="2:12" x14ac:dyDescent="0.25">
      <c r="B22" s="10"/>
      <c r="C22" s="12"/>
      <c r="D22" s="13" t="s">
        <v>25</v>
      </c>
      <c r="E22" s="39">
        <v>0</v>
      </c>
      <c r="F22" s="39">
        <v>0</v>
      </c>
      <c r="G22" s="38">
        <f t="shared" si="5"/>
        <v>0</v>
      </c>
      <c r="H22" s="37">
        <v>0</v>
      </c>
      <c r="I22" s="37">
        <f t="shared" si="1"/>
        <v>0</v>
      </c>
      <c r="J22" s="37">
        <f t="shared" si="6"/>
        <v>0</v>
      </c>
      <c r="K22" s="35"/>
      <c r="L22" s="35"/>
    </row>
    <row r="23" spans="2:12" x14ac:dyDescent="0.25">
      <c r="B23" s="10"/>
      <c r="C23" s="12"/>
      <c r="D23" s="13" t="s">
        <v>26</v>
      </c>
      <c r="E23" s="39">
        <v>0</v>
      </c>
      <c r="F23" s="39">
        <v>0</v>
      </c>
      <c r="G23" s="38">
        <f t="shared" si="5"/>
        <v>0</v>
      </c>
      <c r="H23" s="37">
        <v>0</v>
      </c>
      <c r="I23" s="37">
        <f t="shared" si="1"/>
        <v>0</v>
      </c>
      <c r="J23" s="37">
        <f t="shared" si="6"/>
        <v>0</v>
      </c>
      <c r="K23" s="35"/>
      <c r="L23" s="35"/>
    </row>
    <row r="24" spans="2:12" x14ac:dyDescent="0.25">
      <c r="B24" s="10"/>
      <c r="C24" s="12"/>
      <c r="D24" s="13" t="s">
        <v>27</v>
      </c>
      <c r="E24" s="39">
        <v>10888000</v>
      </c>
      <c r="F24" s="39">
        <v>1926757</v>
      </c>
      <c r="G24" s="38">
        <f t="shared" si="5"/>
        <v>12814757</v>
      </c>
      <c r="H24" s="37">
        <v>2151098.87</v>
      </c>
      <c r="I24" s="37">
        <f t="shared" si="1"/>
        <v>2151098.87</v>
      </c>
      <c r="J24" s="37">
        <f t="shared" si="6"/>
        <v>-10663658.129999999</v>
      </c>
      <c r="K24" s="35"/>
      <c r="L24" s="35"/>
    </row>
    <row r="25" spans="2:12" x14ac:dyDescent="0.25">
      <c r="B25" s="10"/>
      <c r="C25" s="12"/>
      <c r="D25" s="13" t="s">
        <v>28</v>
      </c>
      <c r="E25" s="39">
        <v>0</v>
      </c>
      <c r="F25" s="39">
        <v>0</v>
      </c>
      <c r="G25" s="38">
        <f t="shared" si="5"/>
        <v>0</v>
      </c>
      <c r="H25" s="37">
        <v>0</v>
      </c>
      <c r="I25" s="37">
        <f t="shared" si="1"/>
        <v>0</v>
      </c>
      <c r="J25" s="37">
        <f t="shared" si="6"/>
        <v>0</v>
      </c>
      <c r="K25" s="35"/>
      <c r="L25" s="35"/>
    </row>
    <row r="26" spans="2:12" x14ac:dyDescent="0.25">
      <c r="B26" s="10"/>
      <c r="C26" s="12"/>
      <c r="D26" s="13" t="s">
        <v>29</v>
      </c>
      <c r="E26" s="39">
        <v>0</v>
      </c>
      <c r="F26" s="39">
        <v>0</v>
      </c>
      <c r="G26" s="38">
        <f t="shared" si="5"/>
        <v>0</v>
      </c>
      <c r="H26" s="37">
        <v>0</v>
      </c>
      <c r="I26" s="37">
        <f t="shared" si="1"/>
        <v>0</v>
      </c>
      <c r="J26" s="37">
        <f t="shared" si="6"/>
        <v>0</v>
      </c>
      <c r="K26" s="35"/>
      <c r="L26" s="35"/>
    </row>
    <row r="27" spans="2:12" x14ac:dyDescent="0.25">
      <c r="B27" s="10"/>
      <c r="C27" s="12"/>
      <c r="D27" s="13" t="s">
        <v>30</v>
      </c>
      <c r="E27" s="39">
        <v>26025000</v>
      </c>
      <c r="F27" s="39">
        <v>-691712</v>
      </c>
      <c r="G27" s="38">
        <f t="shared" si="5"/>
        <v>25333288</v>
      </c>
      <c r="H27" s="37">
        <v>4407918.96</v>
      </c>
      <c r="I27" s="37">
        <f t="shared" si="1"/>
        <v>4407918.96</v>
      </c>
      <c r="J27" s="37">
        <f t="shared" si="6"/>
        <v>-20925369.039999999</v>
      </c>
      <c r="K27" s="35"/>
      <c r="L27" s="35"/>
    </row>
    <row r="28" spans="2:12" x14ac:dyDescent="0.25">
      <c r="B28" s="10"/>
      <c r="C28" s="12"/>
      <c r="D28" s="13" t="s">
        <v>31</v>
      </c>
      <c r="E28" s="39">
        <v>20426000</v>
      </c>
      <c r="F28" s="39">
        <v>0</v>
      </c>
      <c r="G28" s="38">
        <f t="shared" si="5"/>
        <v>20426000</v>
      </c>
      <c r="H28" s="37">
        <v>2208562</v>
      </c>
      <c r="I28" s="37">
        <f t="shared" si="1"/>
        <v>2208562</v>
      </c>
      <c r="J28" s="37">
        <f t="shared" si="6"/>
        <v>-18217438</v>
      </c>
      <c r="K28" s="35"/>
      <c r="L28" s="35"/>
    </row>
    <row r="29" spans="2:12" x14ac:dyDescent="0.25">
      <c r="B29" s="10"/>
      <c r="C29" s="12"/>
      <c r="D29" s="13" t="s">
        <v>32</v>
      </c>
      <c r="E29" s="39">
        <v>13494000</v>
      </c>
      <c r="F29" s="39">
        <v>417062</v>
      </c>
      <c r="G29" s="38">
        <f t="shared" si="5"/>
        <v>13911062</v>
      </c>
      <c r="H29" s="37">
        <v>2318510</v>
      </c>
      <c r="I29" s="37">
        <f t="shared" si="1"/>
        <v>2318510</v>
      </c>
      <c r="J29" s="37">
        <f t="shared" si="6"/>
        <v>-11592552</v>
      </c>
      <c r="K29" s="35"/>
      <c r="L29" s="35"/>
    </row>
    <row r="30" spans="2:12" x14ac:dyDescent="0.25">
      <c r="B30" s="10"/>
      <c r="C30" s="66" t="s">
        <v>33</v>
      </c>
      <c r="D30" s="67"/>
      <c r="E30" s="11">
        <f>SUM(E31:E35)</f>
        <v>13302000</v>
      </c>
      <c r="F30" s="11">
        <f t="shared" ref="F30:J30" si="7">SUM(F31:F35)</f>
        <v>-1302437</v>
      </c>
      <c r="G30" s="11">
        <f t="shared" si="7"/>
        <v>11999563</v>
      </c>
      <c r="H30" s="11">
        <f t="shared" si="7"/>
        <v>2498158.35</v>
      </c>
      <c r="I30" s="11">
        <f t="shared" si="7"/>
        <v>2498158.35</v>
      </c>
      <c r="J30" s="11">
        <f t="shared" si="7"/>
        <v>-9501404.6499999985</v>
      </c>
      <c r="K30" s="35"/>
      <c r="L30" s="35"/>
    </row>
    <row r="31" spans="2:12" x14ac:dyDescent="0.25">
      <c r="B31" s="10"/>
      <c r="C31" s="12"/>
      <c r="D31" s="14" t="s">
        <v>34</v>
      </c>
      <c r="E31" s="39">
        <v>15000</v>
      </c>
      <c r="F31" s="39">
        <v>-3907</v>
      </c>
      <c r="G31" s="38">
        <f t="shared" ref="G31:G35" si="8">E31+F31</f>
        <v>11093</v>
      </c>
      <c r="H31" s="37">
        <v>406.65</v>
      </c>
      <c r="I31" s="37">
        <f t="shared" si="1"/>
        <v>406.65</v>
      </c>
      <c r="J31" s="37">
        <f t="shared" si="6"/>
        <v>-10686.35</v>
      </c>
      <c r="K31" s="35"/>
      <c r="L31" s="35"/>
    </row>
    <row r="32" spans="2:12" x14ac:dyDescent="0.25">
      <c r="B32" s="10"/>
      <c r="C32" s="12"/>
      <c r="D32" s="14" t="s">
        <v>35</v>
      </c>
      <c r="E32" s="39">
        <v>1231000</v>
      </c>
      <c r="F32" s="39">
        <v>86620</v>
      </c>
      <c r="G32" s="38">
        <f t="shared" si="8"/>
        <v>1317620</v>
      </c>
      <c r="H32" s="37">
        <v>219602.8</v>
      </c>
      <c r="I32" s="37">
        <f t="shared" si="1"/>
        <v>219602.8</v>
      </c>
      <c r="J32" s="37">
        <f t="shared" si="6"/>
        <v>-1098017.2</v>
      </c>
      <c r="K32" s="35"/>
      <c r="L32" s="35"/>
    </row>
    <row r="33" spans="2:13" x14ac:dyDescent="0.25">
      <c r="B33" s="10"/>
      <c r="C33" s="12"/>
      <c r="D33" s="14" t="s">
        <v>36</v>
      </c>
      <c r="E33" s="39">
        <v>9722000</v>
      </c>
      <c r="F33" s="39">
        <v>-1385150</v>
      </c>
      <c r="G33" s="38">
        <f t="shared" si="8"/>
        <v>8336850</v>
      </c>
      <c r="H33" s="37">
        <v>2278148.9</v>
      </c>
      <c r="I33" s="37">
        <f t="shared" si="1"/>
        <v>2278148.9</v>
      </c>
      <c r="J33" s="37">
        <f t="shared" si="6"/>
        <v>-6058701.0999999996</v>
      </c>
      <c r="K33" s="35"/>
      <c r="L33" s="35"/>
    </row>
    <row r="34" spans="2:13" x14ac:dyDescent="0.25">
      <c r="B34" s="10"/>
      <c r="C34" s="12"/>
      <c r="D34" s="14" t="s">
        <v>37</v>
      </c>
      <c r="E34" s="39">
        <v>0</v>
      </c>
      <c r="F34" s="39">
        <v>0</v>
      </c>
      <c r="G34" s="38">
        <f t="shared" si="8"/>
        <v>0</v>
      </c>
      <c r="H34" s="37">
        <v>0</v>
      </c>
      <c r="I34" s="37">
        <f t="shared" si="1"/>
        <v>0</v>
      </c>
      <c r="J34" s="37">
        <f t="shared" si="6"/>
        <v>0</v>
      </c>
      <c r="K34" s="35"/>
      <c r="L34" s="35"/>
    </row>
    <row r="35" spans="2:13" x14ac:dyDescent="0.25">
      <c r="B35" s="10"/>
      <c r="C35" s="12"/>
      <c r="D35" s="14" t="s">
        <v>38</v>
      </c>
      <c r="E35" s="39">
        <v>2334000</v>
      </c>
      <c r="F35" s="39">
        <v>0</v>
      </c>
      <c r="G35" s="38">
        <f t="shared" si="8"/>
        <v>2334000</v>
      </c>
      <c r="H35" s="37">
        <v>0</v>
      </c>
      <c r="I35" s="37">
        <f t="shared" si="1"/>
        <v>0</v>
      </c>
      <c r="J35" s="37">
        <f t="shared" si="6"/>
        <v>-2334000</v>
      </c>
      <c r="K35" s="35"/>
      <c r="L35" s="35"/>
    </row>
    <row r="36" spans="2:13" x14ac:dyDescent="0.25">
      <c r="B36" s="10"/>
      <c r="C36" s="66" t="s">
        <v>39</v>
      </c>
      <c r="D36" s="67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35"/>
      <c r="L36" s="35"/>
    </row>
    <row r="37" spans="2:13" x14ac:dyDescent="0.25">
      <c r="B37" s="10"/>
      <c r="C37" s="66" t="s">
        <v>40</v>
      </c>
      <c r="D37" s="67"/>
      <c r="E37" s="11">
        <f>E38</f>
        <v>0</v>
      </c>
      <c r="F37" s="11">
        <f t="shared" ref="F37:J37" si="9">F38</f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35"/>
      <c r="L37" s="35"/>
    </row>
    <row r="38" spans="2:13" x14ac:dyDescent="0.25">
      <c r="B38" s="10"/>
      <c r="C38" s="12"/>
      <c r="D38" s="14" t="s">
        <v>41</v>
      </c>
      <c r="E38" s="39">
        <v>0</v>
      </c>
      <c r="F38" s="39">
        <v>0</v>
      </c>
      <c r="G38" s="38">
        <f t="shared" ref="G38:G41" si="10">E38+F38</f>
        <v>0</v>
      </c>
      <c r="H38" s="39">
        <v>0</v>
      </c>
      <c r="I38" s="37">
        <f t="shared" ref="I38:I41" si="11">H38</f>
        <v>0</v>
      </c>
      <c r="J38" s="37">
        <f t="shared" ref="J38:J41" si="12">H38-G38</f>
        <v>0</v>
      </c>
      <c r="K38" s="40"/>
      <c r="L38" s="40"/>
      <c r="M38" s="15"/>
    </row>
    <row r="39" spans="2:13" x14ac:dyDescent="0.25">
      <c r="B39" s="10"/>
      <c r="C39" s="66" t="s">
        <v>42</v>
      </c>
      <c r="D39" s="67"/>
      <c r="E39" s="41">
        <f>+E40+E41</f>
        <v>0</v>
      </c>
      <c r="F39" s="41">
        <f t="shared" ref="F39:J39" si="13">+F40+F41</f>
        <v>0</v>
      </c>
      <c r="G39" s="41">
        <f t="shared" si="13"/>
        <v>0</v>
      </c>
      <c r="H39" s="41">
        <f t="shared" si="13"/>
        <v>0</v>
      </c>
      <c r="I39" s="41">
        <f t="shared" si="13"/>
        <v>0</v>
      </c>
      <c r="J39" s="41">
        <f t="shared" si="13"/>
        <v>0</v>
      </c>
      <c r="K39" s="35"/>
      <c r="L39" s="35"/>
    </row>
    <row r="40" spans="2:13" x14ac:dyDescent="0.25">
      <c r="B40" s="10"/>
      <c r="C40" s="12"/>
      <c r="D40" s="14" t="s">
        <v>43</v>
      </c>
      <c r="E40" s="39">
        <v>0</v>
      </c>
      <c r="F40" s="39">
        <v>0</v>
      </c>
      <c r="G40" s="38">
        <f t="shared" si="10"/>
        <v>0</v>
      </c>
      <c r="H40" s="39">
        <v>0</v>
      </c>
      <c r="I40" s="37">
        <f t="shared" si="11"/>
        <v>0</v>
      </c>
      <c r="J40" s="37">
        <f t="shared" si="12"/>
        <v>0</v>
      </c>
      <c r="K40" s="35"/>
      <c r="L40" s="35"/>
    </row>
    <row r="41" spans="2:13" x14ac:dyDescent="0.25">
      <c r="B41" s="10"/>
      <c r="C41" s="12"/>
      <c r="D41" s="14" t="s">
        <v>44</v>
      </c>
      <c r="E41" s="39">
        <v>0</v>
      </c>
      <c r="F41" s="39">
        <v>0</v>
      </c>
      <c r="G41" s="38">
        <f t="shared" si="10"/>
        <v>0</v>
      </c>
      <c r="H41" s="39">
        <v>0</v>
      </c>
      <c r="I41" s="37">
        <f t="shared" si="11"/>
        <v>0</v>
      </c>
      <c r="J41" s="37">
        <f t="shared" si="12"/>
        <v>0</v>
      </c>
      <c r="K41" s="35"/>
      <c r="L41" s="35"/>
    </row>
    <row r="42" spans="2:13" x14ac:dyDescent="0.25">
      <c r="B42" s="16"/>
      <c r="C42" s="17"/>
      <c r="D42" s="18"/>
      <c r="E42" s="34"/>
      <c r="F42" s="34"/>
      <c r="G42" s="34"/>
      <c r="H42" s="34"/>
      <c r="I42" s="34"/>
      <c r="J42" s="34"/>
      <c r="K42" s="35"/>
      <c r="L42" s="35"/>
    </row>
    <row r="43" spans="2:13" x14ac:dyDescent="0.25">
      <c r="B43" s="76" t="s">
        <v>45</v>
      </c>
      <c r="C43" s="72"/>
      <c r="D43" s="77"/>
      <c r="E43" s="37"/>
      <c r="F43" s="37"/>
      <c r="G43" s="37"/>
      <c r="H43" s="37"/>
      <c r="I43" s="37"/>
      <c r="J43" s="37"/>
      <c r="K43" s="35"/>
      <c r="L43" s="35"/>
    </row>
    <row r="44" spans="2:13" x14ac:dyDescent="0.25">
      <c r="B44" s="76" t="s">
        <v>46</v>
      </c>
      <c r="C44" s="72"/>
      <c r="D44" s="77"/>
      <c r="E44" s="11">
        <f t="shared" ref="E44:J44" si="14">+E11+E12+E13+E14+E15+E16+E17+E18+E30+E36+E37+E39</f>
        <v>1522782000</v>
      </c>
      <c r="F44" s="11">
        <f t="shared" si="14"/>
        <v>74193977.849999994</v>
      </c>
      <c r="G44" s="11">
        <f t="shared" si="14"/>
        <v>1596975977.8499999</v>
      </c>
      <c r="H44" s="11">
        <f t="shared" si="14"/>
        <v>468365466.98000002</v>
      </c>
      <c r="I44" s="11">
        <f t="shared" si="14"/>
        <v>468365466.98000002</v>
      </c>
      <c r="J44" s="11">
        <f t="shared" si="14"/>
        <v>-1128610510.8699999</v>
      </c>
      <c r="K44" s="35"/>
      <c r="L44" s="35"/>
    </row>
    <row r="45" spans="2:13" x14ac:dyDescent="0.25">
      <c r="B45" s="76" t="s">
        <v>47</v>
      </c>
      <c r="C45" s="72"/>
      <c r="D45" s="77"/>
      <c r="E45" s="42"/>
      <c r="F45" s="42"/>
      <c r="G45" s="42"/>
      <c r="H45" s="42"/>
      <c r="I45" s="42"/>
      <c r="J45" s="34"/>
      <c r="K45" s="35"/>
      <c r="L45" s="35"/>
    </row>
    <row r="46" spans="2:13" ht="15.75" thickBot="1" x14ac:dyDescent="0.3">
      <c r="B46" s="19"/>
      <c r="C46" s="20"/>
      <c r="D46" s="21"/>
      <c r="E46" s="43"/>
      <c r="F46" s="43"/>
      <c r="G46" s="43"/>
      <c r="H46" s="43"/>
      <c r="I46" s="43"/>
      <c r="J46" s="43"/>
      <c r="K46" s="35"/>
      <c r="L46" s="35"/>
    </row>
    <row r="47" spans="2:13" x14ac:dyDescent="0.25">
      <c r="B47" s="71" t="s">
        <v>48</v>
      </c>
      <c r="C47" s="72"/>
      <c r="D47" s="77"/>
      <c r="E47" s="44"/>
      <c r="F47" s="44"/>
      <c r="G47" s="44"/>
      <c r="H47" s="44"/>
      <c r="I47" s="44"/>
      <c r="J47" s="44"/>
      <c r="K47" s="35"/>
      <c r="L47" s="35"/>
    </row>
    <row r="48" spans="2:13" x14ac:dyDescent="0.25">
      <c r="B48" s="8"/>
      <c r="C48" s="9"/>
      <c r="D48" s="22"/>
      <c r="E48" s="44"/>
      <c r="F48" s="44"/>
      <c r="G48" s="44"/>
      <c r="H48" s="44"/>
      <c r="I48" s="44"/>
      <c r="J48" s="44"/>
      <c r="K48" s="35"/>
      <c r="L48" s="35"/>
    </row>
    <row r="49" spans="2:12" x14ac:dyDescent="0.25">
      <c r="B49" s="10"/>
      <c r="C49" s="66" t="s">
        <v>49</v>
      </c>
      <c r="D49" s="67"/>
      <c r="E49" s="11">
        <f>SUM(E50:E57)</f>
        <v>464114000</v>
      </c>
      <c r="F49" s="11">
        <f t="shared" ref="F49:J49" si="15">SUM(F50:F57)</f>
        <v>14484699</v>
      </c>
      <c r="G49" s="11">
        <f t="shared" si="15"/>
        <v>478598699</v>
      </c>
      <c r="H49" s="11">
        <f t="shared" si="15"/>
        <v>123647385</v>
      </c>
      <c r="I49" s="11">
        <f t="shared" si="15"/>
        <v>123647385</v>
      </c>
      <c r="J49" s="11">
        <f t="shared" si="15"/>
        <v>-354951314</v>
      </c>
      <c r="K49" s="35"/>
      <c r="L49" s="35"/>
    </row>
    <row r="50" spans="2:12" x14ac:dyDescent="0.25">
      <c r="B50" s="10"/>
      <c r="C50" s="12"/>
      <c r="D50" s="14" t="s">
        <v>50</v>
      </c>
      <c r="E50" s="38">
        <v>0</v>
      </c>
      <c r="F50" s="38">
        <v>0</v>
      </c>
      <c r="G50" s="38">
        <f t="shared" ref="G50:G51" si="16">E50+F50</f>
        <v>0</v>
      </c>
      <c r="H50" s="38">
        <v>0</v>
      </c>
      <c r="I50" s="37">
        <f t="shared" ref="I50:I67" si="17">H50</f>
        <v>0</v>
      </c>
      <c r="J50" s="37">
        <f t="shared" ref="J50:J63" si="18">H50-G50</f>
        <v>0</v>
      </c>
      <c r="K50" s="35"/>
      <c r="L50" s="35"/>
    </row>
    <row r="51" spans="2:12" x14ac:dyDescent="0.25">
      <c r="B51" s="10"/>
      <c r="C51" s="12"/>
      <c r="D51" s="14" t="s">
        <v>51</v>
      </c>
      <c r="E51" s="38">
        <v>0</v>
      </c>
      <c r="F51" s="38">
        <v>0</v>
      </c>
      <c r="G51" s="38">
        <f t="shared" si="16"/>
        <v>0</v>
      </c>
      <c r="H51" s="38">
        <v>0</v>
      </c>
      <c r="I51" s="37">
        <f t="shared" si="17"/>
        <v>0</v>
      </c>
      <c r="J51" s="37">
        <f t="shared" si="18"/>
        <v>0</v>
      </c>
      <c r="K51" s="35"/>
      <c r="L51" s="35"/>
    </row>
    <row r="52" spans="2:12" x14ac:dyDescent="0.25">
      <c r="B52" s="10"/>
      <c r="C52" s="12"/>
      <c r="D52" s="14" t="s">
        <v>52</v>
      </c>
      <c r="E52" s="38">
        <v>96299000</v>
      </c>
      <c r="F52" s="38">
        <v>-16344788</v>
      </c>
      <c r="G52" s="38">
        <f>E52+F52</f>
        <v>79954212</v>
      </c>
      <c r="H52" s="38">
        <v>23986263</v>
      </c>
      <c r="I52" s="37">
        <f t="shared" si="17"/>
        <v>23986263</v>
      </c>
      <c r="J52" s="37">
        <f t="shared" si="18"/>
        <v>-55967949</v>
      </c>
      <c r="K52" s="35"/>
      <c r="L52" s="35"/>
    </row>
    <row r="53" spans="2:12" ht="25.5" x14ac:dyDescent="0.25">
      <c r="B53" s="10"/>
      <c r="C53" s="12"/>
      <c r="D53" s="23" t="s">
        <v>53</v>
      </c>
      <c r="E53" s="38">
        <v>367815000</v>
      </c>
      <c r="F53" s="38">
        <v>30829487</v>
      </c>
      <c r="G53" s="38">
        <f>E53+F53</f>
        <v>398644487</v>
      </c>
      <c r="H53" s="38">
        <v>99661122</v>
      </c>
      <c r="I53" s="37">
        <f t="shared" si="17"/>
        <v>99661122</v>
      </c>
      <c r="J53" s="37">
        <f t="shared" si="18"/>
        <v>-298983365</v>
      </c>
      <c r="K53" s="35"/>
      <c r="L53" s="35"/>
    </row>
    <row r="54" spans="2:12" x14ac:dyDescent="0.25">
      <c r="B54" s="10"/>
      <c r="C54" s="12"/>
      <c r="D54" s="14" t="s">
        <v>54</v>
      </c>
      <c r="E54" s="38">
        <v>0</v>
      </c>
      <c r="F54" s="38">
        <v>0</v>
      </c>
      <c r="G54" s="38">
        <f t="shared" ref="G54:G71" si="19">E54+F54</f>
        <v>0</v>
      </c>
      <c r="H54" s="38">
        <v>0</v>
      </c>
      <c r="I54" s="37">
        <f t="shared" si="17"/>
        <v>0</v>
      </c>
      <c r="J54" s="37">
        <f t="shared" si="18"/>
        <v>0</v>
      </c>
      <c r="K54" s="35"/>
      <c r="L54" s="35"/>
    </row>
    <row r="55" spans="2:12" x14ac:dyDescent="0.25">
      <c r="B55" s="10"/>
      <c r="C55" s="12"/>
      <c r="D55" s="24" t="s">
        <v>55</v>
      </c>
      <c r="E55" s="38">
        <v>0</v>
      </c>
      <c r="F55" s="38">
        <v>0</v>
      </c>
      <c r="G55" s="38">
        <f t="shared" si="19"/>
        <v>0</v>
      </c>
      <c r="H55" s="38">
        <v>0</v>
      </c>
      <c r="I55" s="37">
        <f t="shared" si="17"/>
        <v>0</v>
      </c>
      <c r="J55" s="37">
        <f t="shared" si="18"/>
        <v>0</v>
      </c>
      <c r="K55" s="35"/>
      <c r="L55" s="35"/>
    </row>
    <row r="56" spans="2:12" ht="24" x14ac:dyDescent="0.25">
      <c r="B56" s="10"/>
      <c r="C56" s="12"/>
      <c r="D56" s="24" t="s">
        <v>56</v>
      </c>
      <c r="E56" s="38">
        <v>0</v>
      </c>
      <c r="F56" s="38">
        <v>0</v>
      </c>
      <c r="G56" s="38">
        <f t="shared" si="19"/>
        <v>0</v>
      </c>
      <c r="H56" s="38">
        <v>0</v>
      </c>
      <c r="I56" s="37">
        <f t="shared" si="17"/>
        <v>0</v>
      </c>
      <c r="J56" s="37">
        <f t="shared" si="18"/>
        <v>0</v>
      </c>
      <c r="K56" s="35"/>
      <c r="L56" s="35"/>
    </row>
    <row r="57" spans="2:12" ht="25.5" x14ac:dyDescent="0.25">
      <c r="B57" s="10"/>
      <c r="C57" s="12"/>
      <c r="D57" s="25" t="s">
        <v>57</v>
      </c>
      <c r="E57" s="38">
        <v>0</v>
      </c>
      <c r="F57" s="38">
        <v>0</v>
      </c>
      <c r="G57" s="38">
        <f t="shared" si="19"/>
        <v>0</v>
      </c>
      <c r="H57" s="38">
        <v>0</v>
      </c>
      <c r="I57" s="37">
        <f t="shared" si="17"/>
        <v>0</v>
      </c>
      <c r="J57" s="37">
        <f t="shared" si="18"/>
        <v>0</v>
      </c>
      <c r="K57" s="35"/>
      <c r="L57" s="35"/>
    </row>
    <row r="58" spans="2:12" x14ac:dyDescent="0.25">
      <c r="B58" s="10"/>
      <c r="C58" s="12"/>
      <c r="D58" s="26"/>
      <c r="E58" s="38"/>
      <c r="F58" s="38"/>
      <c r="G58" s="38"/>
      <c r="H58" s="38"/>
      <c r="I58" s="37"/>
      <c r="J58" s="37"/>
      <c r="K58" s="35"/>
      <c r="L58" s="35"/>
    </row>
    <row r="59" spans="2:12" x14ac:dyDescent="0.25">
      <c r="B59" s="10"/>
      <c r="C59" s="66" t="s">
        <v>58</v>
      </c>
      <c r="D59" s="67"/>
      <c r="E59" s="11">
        <f>SUM(E60:E63)</f>
        <v>40060000</v>
      </c>
      <c r="F59" s="11">
        <f t="shared" ref="F59:J59" si="20">SUM(F60:F63)</f>
        <v>12774766.119999999</v>
      </c>
      <c r="G59" s="11">
        <f t="shared" si="20"/>
        <v>52834766.119999997</v>
      </c>
      <c r="H59" s="11">
        <f t="shared" si="20"/>
        <v>0</v>
      </c>
      <c r="I59" s="11">
        <f t="shared" si="20"/>
        <v>0</v>
      </c>
      <c r="J59" s="11">
        <f t="shared" si="20"/>
        <v>-52834766.119999997</v>
      </c>
      <c r="K59" s="35"/>
      <c r="L59" s="35"/>
    </row>
    <row r="60" spans="2:12" x14ac:dyDescent="0.25">
      <c r="B60" s="10"/>
      <c r="C60" s="12"/>
      <c r="D60" s="14" t="s">
        <v>59</v>
      </c>
      <c r="E60" s="38">
        <v>0</v>
      </c>
      <c r="F60" s="38">
        <v>0</v>
      </c>
      <c r="G60" s="38">
        <f t="shared" si="19"/>
        <v>0</v>
      </c>
      <c r="H60" s="38">
        <v>0</v>
      </c>
      <c r="I60" s="37">
        <f t="shared" si="17"/>
        <v>0</v>
      </c>
      <c r="J60" s="37">
        <f t="shared" si="18"/>
        <v>0</v>
      </c>
      <c r="K60" s="35"/>
      <c r="L60" s="35"/>
    </row>
    <row r="61" spans="2:12" x14ac:dyDescent="0.25">
      <c r="B61" s="10"/>
      <c r="C61" s="12"/>
      <c r="D61" s="14" t="s">
        <v>60</v>
      </c>
      <c r="E61" s="38">
        <v>0</v>
      </c>
      <c r="F61" s="38">
        <v>0</v>
      </c>
      <c r="G61" s="38">
        <f t="shared" si="19"/>
        <v>0</v>
      </c>
      <c r="H61" s="38">
        <v>0</v>
      </c>
      <c r="I61" s="37">
        <f t="shared" si="17"/>
        <v>0</v>
      </c>
      <c r="J61" s="37">
        <f t="shared" si="18"/>
        <v>0</v>
      </c>
      <c r="K61" s="35"/>
      <c r="L61" s="35"/>
    </row>
    <row r="62" spans="2:12" x14ac:dyDescent="0.25">
      <c r="B62" s="10"/>
      <c r="C62" s="12"/>
      <c r="D62" s="14" t="s">
        <v>61</v>
      </c>
      <c r="E62" s="38">
        <v>0</v>
      </c>
      <c r="F62" s="38">
        <v>0</v>
      </c>
      <c r="G62" s="38">
        <f t="shared" si="19"/>
        <v>0</v>
      </c>
      <c r="H62" s="38">
        <v>0</v>
      </c>
      <c r="I62" s="37">
        <f t="shared" si="17"/>
        <v>0</v>
      </c>
      <c r="J62" s="37">
        <f t="shared" si="18"/>
        <v>0</v>
      </c>
      <c r="K62" s="35"/>
      <c r="L62" s="35"/>
    </row>
    <row r="63" spans="2:12" x14ac:dyDescent="0.25">
      <c r="B63" s="10"/>
      <c r="C63" s="12"/>
      <c r="D63" s="14" t="s">
        <v>62</v>
      </c>
      <c r="E63" s="38">
        <v>40060000</v>
      </c>
      <c r="F63" s="38">
        <v>12774766.119999999</v>
      </c>
      <c r="G63" s="38">
        <f t="shared" si="19"/>
        <v>52834766.119999997</v>
      </c>
      <c r="H63" s="38">
        <v>0</v>
      </c>
      <c r="I63" s="37">
        <f t="shared" si="17"/>
        <v>0</v>
      </c>
      <c r="J63" s="37">
        <f t="shared" si="18"/>
        <v>-52834766.119999997</v>
      </c>
      <c r="K63" s="35"/>
      <c r="L63" s="35"/>
    </row>
    <row r="64" spans="2:12" x14ac:dyDescent="0.25">
      <c r="B64" s="10"/>
      <c r="C64" s="12"/>
      <c r="D64" s="14"/>
      <c r="E64" s="38"/>
      <c r="F64" s="38"/>
      <c r="G64" s="38"/>
      <c r="H64" s="38"/>
      <c r="I64" s="37"/>
      <c r="J64" s="37"/>
      <c r="K64" s="35"/>
      <c r="L64" s="35"/>
    </row>
    <row r="65" spans="2:12" x14ac:dyDescent="0.25">
      <c r="B65" s="10"/>
      <c r="C65" s="66" t="s">
        <v>63</v>
      </c>
      <c r="D65" s="67"/>
      <c r="E65" s="11">
        <f>+E66+E67</f>
        <v>0</v>
      </c>
      <c r="F65" s="11">
        <f t="shared" ref="F65:J65" si="21">+F66+F67</f>
        <v>0</v>
      </c>
      <c r="G65" s="11">
        <f t="shared" si="21"/>
        <v>0</v>
      </c>
      <c r="H65" s="11">
        <f t="shared" si="21"/>
        <v>0</v>
      </c>
      <c r="I65" s="11">
        <f t="shared" si="21"/>
        <v>0</v>
      </c>
      <c r="J65" s="11">
        <f t="shared" si="21"/>
        <v>0</v>
      </c>
      <c r="K65" s="35"/>
      <c r="L65" s="35"/>
    </row>
    <row r="66" spans="2:12" ht="25.5" x14ac:dyDescent="0.25">
      <c r="B66" s="10"/>
      <c r="C66" s="12"/>
      <c r="D66" s="23" t="s">
        <v>64</v>
      </c>
      <c r="E66" s="38">
        <v>0</v>
      </c>
      <c r="F66" s="38">
        <v>0</v>
      </c>
      <c r="G66" s="38">
        <f t="shared" si="19"/>
        <v>0</v>
      </c>
      <c r="H66" s="38">
        <v>0</v>
      </c>
      <c r="I66" s="37">
        <f t="shared" si="17"/>
        <v>0</v>
      </c>
      <c r="J66" s="37">
        <f t="shared" ref="J66:J71" si="22">H66-G66</f>
        <v>0</v>
      </c>
      <c r="K66" s="35"/>
      <c r="L66" s="35"/>
    </row>
    <row r="67" spans="2:12" x14ac:dyDescent="0.25">
      <c r="B67" s="10"/>
      <c r="C67" s="12"/>
      <c r="D67" s="14" t="s">
        <v>65</v>
      </c>
      <c r="E67" s="38">
        <v>0</v>
      </c>
      <c r="F67" s="38">
        <v>0</v>
      </c>
      <c r="G67" s="38">
        <f t="shared" si="19"/>
        <v>0</v>
      </c>
      <c r="H67" s="38">
        <v>0</v>
      </c>
      <c r="I67" s="37">
        <f t="shared" si="17"/>
        <v>0</v>
      </c>
      <c r="J67" s="37">
        <f t="shared" si="22"/>
        <v>0</v>
      </c>
      <c r="K67" s="35"/>
      <c r="L67" s="35"/>
    </row>
    <row r="68" spans="2:12" x14ac:dyDescent="0.25">
      <c r="B68" s="10"/>
      <c r="C68" s="12"/>
      <c r="D68" s="14"/>
      <c r="E68" s="38"/>
      <c r="F68" s="38"/>
      <c r="G68" s="38"/>
      <c r="H68" s="38"/>
      <c r="I68" s="37"/>
      <c r="J68" s="37"/>
      <c r="K68" s="35"/>
      <c r="L68" s="35"/>
    </row>
    <row r="69" spans="2:12" ht="27.75" customHeight="1" x14ac:dyDescent="0.25">
      <c r="B69" s="10"/>
      <c r="C69" s="78" t="s">
        <v>66</v>
      </c>
      <c r="D69" s="79"/>
      <c r="E69" s="11">
        <v>0</v>
      </c>
      <c r="F69" s="11">
        <v>0</v>
      </c>
      <c r="G69" s="45">
        <f t="shared" si="19"/>
        <v>0</v>
      </c>
      <c r="H69" s="11">
        <v>0</v>
      </c>
      <c r="I69" s="11">
        <v>0</v>
      </c>
      <c r="J69" s="37">
        <f t="shared" si="22"/>
        <v>0</v>
      </c>
      <c r="K69" s="35"/>
      <c r="L69" s="35"/>
    </row>
    <row r="70" spans="2:12" ht="27.75" customHeight="1" x14ac:dyDescent="0.25">
      <c r="B70" s="10"/>
      <c r="C70" s="27"/>
      <c r="D70" s="23"/>
      <c r="E70" s="11"/>
      <c r="F70" s="11"/>
      <c r="G70" s="45"/>
      <c r="H70" s="11"/>
      <c r="I70" s="11"/>
      <c r="J70" s="37"/>
      <c r="K70" s="35"/>
      <c r="L70" s="35"/>
    </row>
    <row r="71" spans="2:12" x14ac:dyDescent="0.25">
      <c r="B71" s="10"/>
      <c r="C71" s="66" t="s">
        <v>67</v>
      </c>
      <c r="D71" s="67"/>
      <c r="E71" s="11">
        <v>0</v>
      </c>
      <c r="F71" s="11">
        <v>98445.42</v>
      </c>
      <c r="G71" s="45">
        <f t="shared" si="19"/>
        <v>98445.42</v>
      </c>
      <c r="H71" s="11">
        <v>0</v>
      </c>
      <c r="I71" s="11">
        <v>0</v>
      </c>
      <c r="J71" s="37">
        <f t="shared" si="22"/>
        <v>-98445.42</v>
      </c>
      <c r="K71" s="35"/>
      <c r="L71" s="35"/>
    </row>
    <row r="72" spans="2:12" x14ac:dyDescent="0.25">
      <c r="B72" s="16"/>
      <c r="C72" s="74"/>
      <c r="D72" s="75"/>
      <c r="E72" s="34"/>
      <c r="F72" s="34"/>
      <c r="G72" s="34"/>
      <c r="H72" s="34"/>
      <c r="I72" s="34"/>
      <c r="J72" s="34"/>
      <c r="K72" s="35"/>
      <c r="L72" s="35"/>
    </row>
    <row r="73" spans="2:12" x14ac:dyDescent="0.25">
      <c r="B73" s="71" t="s">
        <v>68</v>
      </c>
      <c r="C73" s="72"/>
      <c r="D73" s="77"/>
      <c r="E73" s="11">
        <f>+E49+E59+E65+E69+E71</f>
        <v>504174000</v>
      </c>
      <c r="F73" s="11">
        <f t="shared" ref="F73:J73" si="23">+F49+F59+F65+F69+F71</f>
        <v>27357910.539999999</v>
      </c>
      <c r="G73" s="11">
        <f t="shared" si="23"/>
        <v>531531910.54000002</v>
      </c>
      <c r="H73" s="11">
        <f t="shared" si="23"/>
        <v>123647385</v>
      </c>
      <c r="I73" s="11">
        <f t="shared" si="23"/>
        <v>123647385</v>
      </c>
      <c r="J73" s="11">
        <f t="shared" si="23"/>
        <v>-407884525.54000002</v>
      </c>
      <c r="K73" s="35"/>
      <c r="L73" s="35"/>
    </row>
    <row r="74" spans="2:12" x14ac:dyDescent="0.25">
      <c r="B74" s="16"/>
      <c r="C74" s="74"/>
      <c r="D74" s="75"/>
      <c r="E74" s="34"/>
      <c r="F74" s="34"/>
      <c r="G74" s="34"/>
      <c r="H74" s="34"/>
      <c r="I74" s="34"/>
      <c r="J74" s="34"/>
      <c r="K74" s="35"/>
      <c r="L74" s="35"/>
    </row>
    <row r="75" spans="2:12" x14ac:dyDescent="0.25">
      <c r="B75" s="71" t="s">
        <v>69</v>
      </c>
      <c r="C75" s="72"/>
      <c r="D75" s="77"/>
      <c r="E75" s="11">
        <f>E76</f>
        <v>50000000</v>
      </c>
      <c r="F75" s="11">
        <f t="shared" ref="F75:J75" si="24">F76</f>
        <v>0</v>
      </c>
      <c r="G75" s="45">
        <f t="shared" ref="G75:G76" si="25">E75+F75</f>
        <v>50000000</v>
      </c>
      <c r="H75" s="11">
        <f t="shared" si="24"/>
        <v>0</v>
      </c>
      <c r="I75" s="11">
        <f t="shared" si="24"/>
        <v>0</v>
      </c>
      <c r="J75" s="11">
        <f t="shared" si="24"/>
        <v>-50000000</v>
      </c>
      <c r="K75" s="35"/>
      <c r="L75" s="35"/>
    </row>
    <row r="76" spans="2:12" x14ac:dyDescent="0.25">
      <c r="B76" s="10"/>
      <c r="C76" s="66" t="s">
        <v>70</v>
      </c>
      <c r="D76" s="67"/>
      <c r="E76" s="38">
        <v>50000000</v>
      </c>
      <c r="F76" s="38">
        <v>0</v>
      </c>
      <c r="G76" s="46">
        <f t="shared" si="25"/>
        <v>50000000</v>
      </c>
      <c r="H76" s="38">
        <v>0</v>
      </c>
      <c r="I76" s="37">
        <f t="shared" ref="I76" si="26">H76</f>
        <v>0</v>
      </c>
      <c r="J76" s="37">
        <f t="shared" ref="J76" si="27">H76-G76</f>
        <v>-50000000</v>
      </c>
      <c r="K76" s="35"/>
      <c r="L76" s="35"/>
    </row>
    <row r="77" spans="2:12" x14ac:dyDescent="0.25">
      <c r="B77" s="16"/>
      <c r="C77" s="74"/>
      <c r="D77" s="75"/>
      <c r="E77" s="34"/>
      <c r="F77" s="34"/>
      <c r="G77" s="34"/>
      <c r="H77" s="34"/>
      <c r="I77" s="34"/>
      <c r="J77" s="34"/>
      <c r="K77" s="35"/>
      <c r="L77" s="35"/>
    </row>
    <row r="78" spans="2:12" ht="15.75" thickBot="1" x14ac:dyDescent="0.3">
      <c r="B78" s="82" t="s">
        <v>71</v>
      </c>
      <c r="C78" s="83"/>
      <c r="D78" s="84"/>
      <c r="E78" s="47">
        <f>E73+E75+E44</f>
        <v>2076956000</v>
      </c>
      <c r="F78" s="47">
        <f t="shared" ref="F78:J78" si="28">F73+F75+F44</f>
        <v>101551888.38999999</v>
      </c>
      <c r="G78" s="47">
        <f t="shared" si="28"/>
        <v>2178507888.3899999</v>
      </c>
      <c r="H78" s="47">
        <f t="shared" si="28"/>
        <v>592012851.98000002</v>
      </c>
      <c r="I78" s="47">
        <f t="shared" si="28"/>
        <v>592012851.98000002</v>
      </c>
      <c r="J78" s="47">
        <f t="shared" si="28"/>
        <v>-1586495036.4099998</v>
      </c>
      <c r="K78" s="35"/>
      <c r="L78" s="35"/>
    </row>
    <row r="79" spans="2:12" x14ac:dyDescent="0.25">
      <c r="B79" s="16"/>
      <c r="C79" s="74"/>
      <c r="D79" s="75"/>
      <c r="E79" s="34"/>
      <c r="F79" s="34"/>
      <c r="G79" s="34"/>
      <c r="H79" s="34"/>
      <c r="I79" s="34"/>
      <c r="J79" s="34"/>
      <c r="K79" s="35"/>
      <c r="L79" s="35"/>
    </row>
    <row r="80" spans="2:12" x14ac:dyDescent="0.25">
      <c r="B80" s="10"/>
      <c r="C80" s="85" t="s">
        <v>72</v>
      </c>
      <c r="D80" s="77"/>
      <c r="E80" s="34"/>
      <c r="F80" s="34"/>
      <c r="G80" s="34"/>
      <c r="H80" s="34"/>
      <c r="I80" s="34"/>
      <c r="J80" s="34"/>
      <c r="K80" s="35"/>
      <c r="L80" s="35"/>
    </row>
    <row r="81" spans="2:12" ht="24.75" customHeight="1" x14ac:dyDescent="0.25">
      <c r="B81" s="10"/>
      <c r="C81" s="78" t="s">
        <v>73</v>
      </c>
      <c r="D81" s="79"/>
      <c r="E81" s="38">
        <v>0</v>
      </c>
      <c r="F81" s="38">
        <v>0</v>
      </c>
      <c r="G81" s="46">
        <f t="shared" ref="G81:G85" si="29">E81+F81</f>
        <v>0</v>
      </c>
      <c r="H81" s="38">
        <v>0</v>
      </c>
      <c r="I81" s="37">
        <f t="shared" ref="I81:I83" si="30">H81</f>
        <v>0</v>
      </c>
      <c r="J81" s="38">
        <v>0</v>
      </c>
      <c r="K81" s="35"/>
      <c r="L81" s="35"/>
    </row>
    <row r="82" spans="2:12" ht="8.25" customHeight="1" x14ac:dyDescent="0.25">
      <c r="B82" s="10"/>
      <c r="C82" s="27"/>
      <c r="D82" s="23"/>
      <c r="E82" s="38"/>
      <c r="F82" s="38"/>
      <c r="G82" s="46"/>
      <c r="H82" s="38"/>
      <c r="I82" s="37"/>
      <c r="J82" s="38"/>
      <c r="K82" s="35"/>
      <c r="L82" s="35"/>
    </row>
    <row r="83" spans="2:12" ht="24.75" customHeight="1" x14ac:dyDescent="0.25">
      <c r="B83" s="10"/>
      <c r="C83" s="78" t="s">
        <v>74</v>
      </c>
      <c r="D83" s="79"/>
      <c r="E83" s="38">
        <v>0</v>
      </c>
      <c r="F83" s="38">
        <v>0</v>
      </c>
      <c r="G83" s="46">
        <f t="shared" si="29"/>
        <v>0</v>
      </c>
      <c r="H83" s="38">
        <v>0</v>
      </c>
      <c r="I83" s="37">
        <f t="shared" si="30"/>
        <v>0</v>
      </c>
      <c r="J83" s="38">
        <v>0</v>
      </c>
      <c r="K83" s="35"/>
      <c r="L83" s="35"/>
    </row>
    <row r="84" spans="2:12" ht="9.75" customHeight="1" x14ac:dyDescent="0.25">
      <c r="B84" s="10"/>
      <c r="C84" s="27"/>
      <c r="D84" s="23"/>
      <c r="E84" s="38"/>
      <c r="F84" s="38"/>
      <c r="G84" s="46"/>
      <c r="H84" s="38"/>
      <c r="I84" s="37"/>
      <c r="J84" s="38"/>
      <c r="K84" s="35"/>
      <c r="L84" s="35"/>
    </row>
    <row r="85" spans="2:12" x14ac:dyDescent="0.25">
      <c r="B85" s="10"/>
      <c r="C85" s="85" t="s">
        <v>75</v>
      </c>
      <c r="D85" s="77"/>
      <c r="E85" s="11">
        <f>E81+E83</f>
        <v>0</v>
      </c>
      <c r="F85" s="11">
        <f>F81+F83</f>
        <v>0</v>
      </c>
      <c r="G85" s="45">
        <f t="shared" si="29"/>
        <v>0</v>
      </c>
      <c r="H85" s="11">
        <f>H81+H83</f>
        <v>0</v>
      </c>
      <c r="I85" s="11">
        <f>I81+I83</f>
        <v>0</v>
      </c>
      <c r="J85" s="11">
        <f>J81+J83</f>
        <v>0</v>
      </c>
      <c r="K85" s="35"/>
      <c r="L85" s="35"/>
    </row>
    <row r="86" spans="2:12" ht="15.75" thickBot="1" x14ac:dyDescent="0.3">
      <c r="B86" s="28"/>
      <c r="C86" s="80"/>
      <c r="D86" s="81"/>
      <c r="E86" s="48"/>
      <c r="F86" s="48"/>
      <c r="G86" s="48"/>
      <c r="H86" s="48"/>
      <c r="I86" s="48"/>
      <c r="J86" s="48"/>
      <c r="K86" s="35"/>
      <c r="L86" s="35"/>
    </row>
    <row r="87" spans="2:12" x14ac:dyDescent="0.25">
      <c r="B87" s="29" t="s">
        <v>76</v>
      </c>
      <c r="C87" s="30"/>
      <c r="D87" s="30"/>
      <c r="E87" s="35"/>
      <c r="F87" s="35"/>
      <c r="G87" s="35"/>
      <c r="H87" s="35"/>
      <c r="I87" s="35"/>
      <c r="J87" s="35"/>
      <c r="K87" s="35"/>
      <c r="L87" s="35"/>
    </row>
    <row r="88" spans="2:12" x14ac:dyDescent="0.25">
      <c r="B88" s="29"/>
      <c r="C88" s="30"/>
      <c r="D88" s="30"/>
      <c r="E88" s="35"/>
      <c r="F88" s="35"/>
      <c r="G88" s="35"/>
      <c r="H88" s="35"/>
      <c r="I88" s="35"/>
      <c r="J88" s="35"/>
      <c r="K88" s="35"/>
      <c r="L88" s="35"/>
    </row>
    <row r="89" spans="2:12" hidden="1" x14ac:dyDescent="0.25">
      <c r="B89" s="29"/>
      <c r="C89" s="30"/>
      <c r="D89" s="30"/>
      <c r="E89" s="35"/>
      <c r="F89" s="35"/>
      <c r="G89" s="35"/>
      <c r="H89" s="35"/>
      <c r="I89" s="35"/>
      <c r="J89" s="35"/>
      <c r="K89" s="35"/>
      <c r="L89" s="35"/>
    </row>
    <row r="90" spans="2:12" hidden="1" x14ac:dyDescent="0.25">
      <c r="B90" s="29"/>
      <c r="C90" s="30"/>
      <c r="D90" s="30"/>
      <c r="E90" s="35"/>
      <c r="F90" s="35"/>
      <c r="G90" s="35"/>
      <c r="H90" s="35"/>
      <c r="I90" s="35"/>
      <c r="J90" s="35"/>
      <c r="K90" s="35"/>
      <c r="L90" s="35"/>
    </row>
    <row r="91" spans="2:12" hidden="1" x14ac:dyDescent="0.25">
      <c r="B91" s="29"/>
      <c r="C91" s="30"/>
      <c r="D91" s="30"/>
      <c r="E91" s="35"/>
      <c r="F91" s="35"/>
      <c r="G91" s="35"/>
      <c r="H91" s="35"/>
      <c r="I91" s="35"/>
      <c r="J91" s="35"/>
      <c r="K91" s="35"/>
      <c r="L91" s="35"/>
    </row>
    <row r="92" spans="2:12" hidden="1" x14ac:dyDescent="0.25">
      <c r="B92" s="29"/>
      <c r="C92" s="30"/>
      <c r="D92" s="30"/>
      <c r="E92" s="35"/>
      <c r="F92" s="35"/>
      <c r="G92" s="35"/>
      <c r="H92" s="35"/>
      <c r="I92" s="35"/>
      <c r="J92" s="35"/>
      <c r="K92" s="35"/>
      <c r="L92" s="35"/>
    </row>
    <row r="93" spans="2:12" hidden="1" x14ac:dyDescent="0.25">
      <c r="B93" s="30"/>
      <c r="C93" s="30"/>
      <c r="D93" s="30"/>
    </row>
    <row r="94" spans="2:12" hidden="1" x14ac:dyDescent="0.25">
      <c r="B94" s="31"/>
      <c r="C94" s="31"/>
      <c r="D94" s="31"/>
      <c r="E94" s="32"/>
      <c r="F94" s="32"/>
    </row>
    <row r="95" spans="2:12" hidden="1" x14ac:dyDescent="0.25">
      <c r="B95" s="32"/>
      <c r="C95" s="32"/>
      <c r="D95" s="32"/>
      <c r="E95" s="32"/>
      <c r="F95" s="32"/>
    </row>
    <row r="96" spans="2:12" hidden="1" x14ac:dyDescent="0.25">
      <c r="B96" s="33"/>
      <c r="C96" s="33"/>
      <c r="D96" s="33"/>
      <c r="E96" s="33"/>
      <c r="F96" s="32"/>
    </row>
    <row r="97" spans="2:6" hidden="1" x14ac:dyDescent="0.25">
      <c r="B97" s="33"/>
      <c r="C97" s="33"/>
      <c r="D97" s="33"/>
      <c r="E97" s="33"/>
      <c r="F97" s="32"/>
    </row>
    <row r="98" spans="2:6" hidden="1" x14ac:dyDescent="0.25">
      <c r="B98" s="32"/>
      <c r="C98" s="32"/>
      <c r="D98" s="32"/>
      <c r="E98" s="32"/>
      <c r="F98" s="32"/>
    </row>
    <row r="99" spans="2:6" hidden="1" x14ac:dyDescent="0.25">
      <c r="B99" s="32"/>
      <c r="C99" s="32"/>
      <c r="D99" s="32"/>
      <c r="E99" s="32"/>
      <c r="F99" s="32"/>
    </row>
    <row r="100" spans="2:6" hidden="1" x14ac:dyDescent="0.25">
      <c r="B100" s="32"/>
      <c r="C100" s="32"/>
      <c r="D100" s="32"/>
      <c r="E100" s="32"/>
      <c r="F100" s="32"/>
    </row>
    <row r="101" spans="2:6" hidden="1" x14ac:dyDescent="0.25">
      <c r="B101" s="32"/>
      <c r="C101" s="32"/>
      <c r="D101" s="32"/>
      <c r="E101" s="32"/>
      <c r="F101" s="32"/>
    </row>
    <row r="102" spans="2:6" hidden="1" x14ac:dyDescent="0.25">
      <c r="B102" s="32"/>
      <c r="C102" s="32"/>
      <c r="D102" s="32"/>
      <c r="E102" s="32"/>
      <c r="F102" s="32"/>
    </row>
    <row r="103" spans="2:6" hidden="1" x14ac:dyDescent="0.25">
      <c r="B103" s="30"/>
      <c r="C103" s="30"/>
      <c r="D103" s="30"/>
    </row>
    <row r="104" spans="2:6" hidden="1" x14ac:dyDescent="0.25"/>
    <row r="105" spans="2:6" hidden="1" x14ac:dyDescent="0.25"/>
  </sheetData>
  <mergeCells count="44">
    <mergeCell ref="C86:D86"/>
    <mergeCell ref="B73:D73"/>
    <mergeCell ref="C74:D74"/>
    <mergeCell ref="B75:D75"/>
    <mergeCell ref="C76:D76"/>
    <mergeCell ref="C77:D77"/>
    <mergeCell ref="B78:D78"/>
    <mergeCell ref="C79:D79"/>
    <mergeCell ref="C80:D80"/>
    <mergeCell ref="C81:D81"/>
    <mergeCell ref="C83:D83"/>
    <mergeCell ref="C85:D85"/>
    <mergeCell ref="C72:D72"/>
    <mergeCell ref="C37:D37"/>
    <mergeCell ref="C39:D39"/>
    <mergeCell ref="B43:D43"/>
    <mergeCell ref="B44:D44"/>
    <mergeCell ref="B45:D45"/>
    <mergeCell ref="B47:D47"/>
    <mergeCell ref="C49:D49"/>
    <mergeCell ref="C59:D59"/>
    <mergeCell ref="C65:D65"/>
    <mergeCell ref="C69:D69"/>
    <mergeCell ref="C71:D71"/>
    <mergeCell ref="C36:D36"/>
    <mergeCell ref="B8:D8"/>
    <mergeCell ref="B9:D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B2:J2"/>
    <mergeCell ref="B3:J3"/>
    <mergeCell ref="B4:J4"/>
    <mergeCell ref="B5:J5"/>
    <mergeCell ref="B6:D6"/>
    <mergeCell ref="E6:I6"/>
    <mergeCell ref="J6:J7"/>
    <mergeCell ref="B7:D7"/>
  </mergeCells>
  <pageMargins left="0.39370078740157483" right="0.59055118110236227" top="0.39370078740157483" bottom="0.19685039370078741" header="0.31496062992125984" footer="0.31496062992125984"/>
  <pageSetup scale="71" fitToHeight="2" orientation="landscape" r:id="rId1"/>
  <headerFooter>
    <oddFooter>&amp;C&amp;F&amp;R&amp;Pde&amp;N</oddFooter>
  </headerFooter>
  <rowBreaks count="1" manualBreakCount="1">
    <brk id="46" min="1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Analitico Ingresos Mar18</vt:lpstr>
      <vt:lpstr>'Edo Analitico Ingresos Mar18'!Área_de_impresión</vt:lpstr>
      <vt:lpstr>'Edo Analitico Ingresos Mar18'!Títulos_a_imprimir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2019-08-29T18:14:53Z</cp:lastPrinted>
  <dcterms:created xsi:type="dcterms:W3CDTF">2019-07-15T19:39:35Z</dcterms:created>
  <dcterms:modified xsi:type="dcterms:W3CDTF">2019-08-29T18:15:00Z</dcterms:modified>
</cp:coreProperties>
</file>