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8_{3531E499-2454-47A0-893B-939B24D970C8}" xr6:coauthVersionLast="36" xr6:coauthVersionMax="36" xr10:uidLastSave="{00000000-0000-0000-0000-000000000000}"/>
  <bookViews>
    <workbookView xWindow="0" yWindow="0" windowWidth="21600" windowHeight="8925" xr2:uid="{CEF76DA9-52D6-4E25-89B6-EECF8A6E75A1}"/>
  </bookViews>
  <sheets>
    <sheet name="Septiembre" sheetId="1" r:id="rId1"/>
  </sheets>
  <externalReferences>
    <externalReference r:id="rId2"/>
    <externalReference r:id="rId3"/>
  </externalReferences>
  <definedNames>
    <definedName name="XDO_?c1002?">'[2]LDB 1'!$C$12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E72" i="1"/>
  <c r="D72" i="1"/>
  <c r="C72" i="1"/>
  <c r="E71" i="1"/>
  <c r="D71" i="1"/>
  <c r="D70" i="1" s="1"/>
  <c r="C71" i="1"/>
  <c r="C70" i="1" s="1"/>
  <c r="E70" i="1"/>
  <c r="E78" i="1" s="1"/>
  <c r="E79" i="1" s="1"/>
  <c r="E69" i="1"/>
  <c r="D69" i="1"/>
  <c r="E60" i="1"/>
  <c r="D60" i="1"/>
  <c r="C60" i="1"/>
  <c r="D58" i="1"/>
  <c r="E56" i="1"/>
  <c r="D56" i="1"/>
  <c r="C56" i="1"/>
  <c r="E55" i="1"/>
  <c r="D55" i="1"/>
  <c r="D54" i="1" s="1"/>
  <c r="C55" i="1"/>
  <c r="C54" i="1" s="1"/>
  <c r="E54" i="1"/>
  <c r="E53" i="1"/>
  <c r="D53" i="1"/>
  <c r="D62" i="1" s="1"/>
  <c r="D63" i="1" s="1"/>
  <c r="E44" i="1"/>
  <c r="C44" i="1"/>
  <c r="C43" i="1" s="1"/>
  <c r="E43" i="1"/>
  <c r="D43" i="1"/>
  <c r="E40" i="1"/>
  <c r="E47" i="1" s="1"/>
  <c r="D40" i="1"/>
  <c r="D47" i="1" s="1"/>
  <c r="C40" i="1"/>
  <c r="C47" i="1" s="1"/>
  <c r="E30" i="1"/>
  <c r="D30" i="1"/>
  <c r="C30" i="1"/>
  <c r="E19" i="1"/>
  <c r="D19" i="1"/>
  <c r="C19" i="1"/>
  <c r="C17" i="1"/>
  <c r="C74" i="1" s="1"/>
  <c r="E16" i="1"/>
  <c r="E58" i="1" s="1"/>
  <c r="D16" i="1"/>
  <c r="C16" i="1"/>
  <c r="C58" i="1" s="1"/>
  <c r="D15" i="1"/>
  <c r="C13" i="1"/>
  <c r="D13" i="1" s="1"/>
  <c r="C12" i="1"/>
  <c r="C69" i="1" s="1"/>
  <c r="C78" i="1" s="1"/>
  <c r="C79" i="1" s="1"/>
  <c r="C11" i="1"/>
  <c r="C53" i="1" s="1"/>
  <c r="C62" i="1" s="1"/>
  <c r="C63" i="1" s="1"/>
  <c r="E13" i="1" l="1"/>
  <c r="E10" i="1" s="1"/>
  <c r="D10" i="1"/>
  <c r="D23" i="1" s="1"/>
  <c r="D24" i="1" s="1"/>
  <c r="D25" i="1" s="1"/>
  <c r="D33" i="1" s="1"/>
  <c r="D78" i="1"/>
  <c r="D79" i="1" s="1"/>
  <c r="E62" i="1"/>
  <c r="E63" i="1" s="1"/>
  <c r="E15" i="1"/>
  <c r="C10" i="1"/>
  <c r="C15" i="1"/>
  <c r="C23" i="1" l="1"/>
  <c r="C24" i="1" s="1"/>
  <c r="C25" i="1" s="1"/>
  <c r="C33" i="1" s="1"/>
  <c r="E23" i="1"/>
  <c r="E24" i="1" s="1"/>
  <c r="E25" i="1" s="1"/>
  <c r="E33" i="1" s="1"/>
</calcChain>
</file>

<file path=xl/sharedStrings.xml><?xml version="1.0" encoding="utf-8"?>
<sst xmlns="http://schemas.openxmlformats.org/spreadsheetml/2006/main" count="70" uniqueCount="46">
  <si>
    <t>MUNICIPIO DE DURANGO</t>
  </si>
  <si>
    <t>Balance Presupuestario - LDF</t>
  </si>
  <si>
    <t>Del 1 de enero al 30 de septiembre de 2020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</si>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</sst>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2"/>
    </xf>
    <xf numFmtId="4" fontId="6" fillId="0" borderId="5" xfId="0" applyNumberFormat="1" applyFont="1" applyBorder="1" applyAlignment="1">
      <alignment vertical="center" wrapText="1"/>
    </xf>
    <xf numFmtId="43" fontId="6" fillId="0" borderId="5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3" fontId="1" fillId="0" borderId="5" xfId="0" applyNumberFormat="1" applyFont="1" applyFill="1" applyBorder="1" applyAlignment="1">
      <alignment vertical="center" wrapText="1"/>
    </xf>
    <xf numFmtId="43" fontId="6" fillId="0" borderId="5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164" fontId="6" fillId="0" borderId="5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164" fontId="6" fillId="0" borderId="8" xfId="1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3" borderId="5" xfId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164" fontId="6" fillId="0" borderId="5" xfId="1" applyFont="1" applyBorder="1" applyAlignment="1">
      <alignment vertical="center"/>
    </xf>
    <xf numFmtId="164" fontId="1" fillId="0" borderId="5" xfId="1" applyFont="1" applyFill="1" applyBorder="1" applyAlignment="1">
      <alignment vertical="center"/>
    </xf>
    <xf numFmtId="164" fontId="6" fillId="0" borderId="5" xfId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3" fontId="9" fillId="0" borderId="13" xfId="0" applyNumberFormat="1" applyFont="1" applyFill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/>
    </xf>
    <xf numFmtId="43" fontId="3" fillId="3" borderId="5" xfId="0" applyNumberFormat="1" applyFont="1" applyFill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4" borderId="5" xfId="0" applyNumberFormat="1" applyFont="1" applyFill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%202020%20EDOS%20FINANCIEROS%20ARMONIZADOS%20%20DEFINITIV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_daguilar\Downloads\Balance%20presupuestario%20Marz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310101"/>
      <sheetName val="EA"/>
      <sheetName val="ESF"/>
      <sheetName val="LDF F1 ESF "/>
      <sheetName val="ECSF"/>
      <sheetName val="EVH"/>
      <sheetName val="EAD"/>
      <sheetName val="EAA"/>
      <sheetName val="EFE - G"/>
      <sheetName val="EAI"/>
      <sheetName val="LDF F5 Analitico de Ingresos"/>
      <sheetName val="Conciliación I"/>
      <sheetName val="Conciliación 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Hoja3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2">
          <cell r="D42">
            <v>1743828242.0899999</v>
          </cell>
        </row>
        <row r="67">
          <cell r="D67">
            <v>580014850.39999998</v>
          </cell>
        </row>
        <row r="70">
          <cell r="D70">
            <v>50000000</v>
          </cell>
        </row>
      </sheetData>
      <sheetData sheetId="11"/>
      <sheetData sheetId="12"/>
      <sheetData sheetId="13"/>
      <sheetData sheetId="14">
        <row r="9">
          <cell r="C9">
            <v>1793828242.0900002</v>
          </cell>
        </row>
        <row r="93">
          <cell r="C93">
            <v>580014850.39999998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B 1"/>
      <sheetName val="LDF Ingresos D"/>
      <sheetName val="LDF Egresos "/>
      <sheetName val="ldf (hoja trab) eg"/>
      <sheetName val="BP Def"/>
      <sheetName val="BP Def  IMPRIMIR"/>
      <sheetName val="LDF Ingresos Def"/>
      <sheetName val="ANALITICO EG DEF"/>
      <sheetName val="BC mzo 20"/>
      <sheetName val="Edo Actividades"/>
      <sheetName val="Observaciones"/>
      <sheetName val="bc mzo20"/>
      <sheetName val="XDO_METADATA"/>
    </sheetNames>
    <sheetDataSet>
      <sheetData sheetId="0">
        <row r="12">
          <cell r="C12">
            <v>716508715.30999994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A036B-3581-4C83-9532-8F633916A9EB}">
  <dimension ref="A1:E84"/>
  <sheetViews>
    <sheetView tabSelected="1" topLeftCell="A52" workbookViewId="0">
      <selection activeCell="E74" sqref="E74"/>
    </sheetView>
  </sheetViews>
  <sheetFormatPr baseColWidth="10" defaultRowHeight="12.75" x14ac:dyDescent="0.2"/>
  <cols>
    <col min="1" max="1" width="4.5703125" customWidth="1"/>
    <col min="2" max="2" width="58.28515625" customWidth="1"/>
    <col min="3" max="3" width="18.140625" customWidth="1"/>
    <col min="4" max="4" width="18" customWidth="1"/>
    <col min="5" max="5" width="17.7109375" customWidth="1"/>
    <col min="257" max="257" width="4.5703125" customWidth="1"/>
    <col min="258" max="258" width="58.28515625" customWidth="1"/>
    <col min="259" max="259" width="18.140625" customWidth="1"/>
    <col min="260" max="260" width="18" customWidth="1"/>
    <col min="261" max="261" width="17.7109375" customWidth="1"/>
    <col min="513" max="513" width="4.5703125" customWidth="1"/>
    <col min="514" max="514" width="58.28515625" customWidth="1"/>
    <col min="515" max="515" width="18.140625" customWidth="1"/>
    <col min="516" max="516" width="18" customWidth="1"/>
    <col min="517" max="517" width="17.7109375" customWidth="1"/>
    <col min="769" max="769" width="4.5703125" customWidth="1"/>
    <col min="770" max="770" width="58.28515625" customWidth="1"/>
    <col min="771" max="771" width="18.140625" customWidth="1"/>
    <col min="772" max="772" width="18" customWidth="1"/>
    <col min="773" max="773" width="17.7109375" customWidth="1"/>
    <col min="1025" max="1025" width="4.5703125" customWidth="1"/>
    <col min="1026" max="1026" width="58.28515625" customWidth="1"/>
    <col min="1027" max="1027" width="18.140625" customWidth="1"/>
    <col min="1028" max="1028" width="18" customWidth="1"/>
    <col min="1029" max="1029" width="17.7109375" customWidth="1"/>
    <col min="1281" max="1281" width="4.5703125" customWidth="1"/>
    <col min="1282" max="1282" width="58.28515625" customWidth="1"/>
    <col min="1283" max="1283" width="18.140625" customWidth="1"/>
    <col min="1284" max="1284" width="18" customWidth="1"/>
    <col min="1285" max="1285" width="17.7109375" customWidth="1"/>
    <col min="1537" max="1537" width="4.5703125" customWidth="1"/>
    <col min="1538" max="1538" width="58.28515625" customWidth="1"/>
    <col min="1539" max="1539" width="18.140625" customWidth="1"/>
    <col min="1540" max="1540" width="18" customWidth="1"/>
    <col min="1541" max="1541" width="17.7109375" customWidth="1"/>
    <col min="1793" max="1793" width="4.5703125" customWidth="1"/>
    <col min="1794" max="1794" width="58.28515625" customWidth="1"/>
    <col min="1795" max="1795" width="18.140625" customWidth="1"/>
    <col min="1796" max="1796" width="18" customWidth="1"/>
    <col min="1797" max="1797" width="17.7109375" customWidth="1"/>
    <col min="2049" max="2049" width="4.5703125" customWidth="1"/>
    <col min="2050" max="2050" width="58.28515625" customWidth="1"/>
    <col min="2051" max="2051" width="18.140625" customWidth="1"/>
    <col min="2052" max="2052" width="18" customWidth="1"/>
    <col min="2053" max="2053" width="17.7109375" customWidth="1"/>
    <col min="2305" max="2305" width="4.5703125" customWidth="1"/>
    <col min="2306" max="2306" width="58.28515625" customWidth="1"/>
    <col min="2307" max="2307" width="18.140625" customWidth="1"/>
    <col min="2308" max="2308" width="18" customWidth="1"/>
    <col min="2309" max="2309" width="17.7109375" customWidth="1"/>
    <col min="2561" max="2561" width="4.5703125" customWidth="1"/>
    <col min="2562" max="2562" width="58.28515625" customWidth="1"/>
    <col min="2563" max="2563" width="18.140625" customWidth="1"/>
    <col min="2564" max="2564" width="18" customWidth="1"/>
    <col min="2565" max="2565" width="17.7109375" customWidth="1"/>
    <col min="2817" max="2817" width="4.5703125" customWidth="1"/>
    <col min="2818" max="2818" width="58.28515625" customWidth="1"/>
    <col min="2819" max="2819" width="18.140625" customWidth="1"/>
    <col min="2820" max="2820" width="18" customWidth="1"/>
    <col min="2821" max="2821" width="17.7109375" customWidth="1"/>
    <col min="3073" max="3073" width="4.5703125" customWidth="1"/>
    <col min="3074" max="3074" width="58.28515625" customWidth="1"/>
    <col min="3075" max="3075" width="18.140625" customWidth="1"/>
    <col min="3076" max="3076" width="18" customWidth="1"/>
    <col min="3077" max="3077" width="17.7109375" customWidth="1"/>
    <col min="3329" max="3329" width="4.5703125" customWidth="1"/>
    <col min="3330" max="3330" width="58.28515625" customWidth="1"/>
    <col min="3331" max="3331" width="18.140625" customWidth="1"/>
    <col min="3332" max="3332" width="18" customWidth="1"/>
    <col min="3333" max="3333" width="17.7109375" customWidth="1"/>
    <col min="3585" max="3585" width="4.5703125" customWidth="1"/>
    <col min="3586" max="3586" width="58.28515625" customWidth="1"/>
    <col min="3587" max="3587" width="18.140625" customWidth="1"/>
    <col min="3588" max="3588" width="18" customWidth="1"/>
    <col min="3589" max="3589" width="17.7109375" customWidth="1"/>
    <col min="3841" max="3841" width="4.5703125" customWidth="1"/>
    <col min="3842" max="3842" width="58.28515625" customWidth="1"/>
    <col min="3843" max="3843" width="18.140625" customWidth="1"/>
    <col min="3844" max="3844" width="18" customWidth="1"/>
    <col min="3845" max="3845" width="17.7109375" customWidth="1"/>
    <col min="4097" max="4097" width="4.5703125" customWidth="1"/>
    <col min="4098" max="4098" width="58.28515625" customWidth="1"/>
    <col min="4099" max="4099" width="18.140625" customWidth="1"/>
    <col min="4100" max="4100" width="18" customWidth="1"/>
    <col min="4101" max="4101" width="17.7109375" customWidth="1"/>
    <col min="4353" max="4353" width="4.5703125" customWidth="1"/>
    <col min="4354" max="4354" width="58.28515625" customWidth="1"/>
    <col min="4355" max="4355" width="18.140625" customWidth="1"/>
    <col min="4356" max="4356" width="18" customWidth="1"/>
    <col min="4357" max="4357" width="17.7109375" customWidth="1"/>
    <col min="4609" max="4609" width="4.5703125" customWidth="1"/>
    <col min="4610" max="4610" width="58.28515625" customWidth="1"/>
    <col min="4611" max="4611" width="18.140625" customWidth="1"/>
    <col min="4612" max="4612" width="18" customWidth="1"/>
    <col min="4613" max="4613" width="17.7109375" customWidth="1"/>
    <col min="4865" max="4865" width="4.5703125" customWidth="1"/>
    <col min="4866" max="4866" width="58.28515625" customWidth="1"/>
    <col min="4867" max="4867" width="18.140625" customWidth="1"/>
    <col min="4868" max="4868" width="18" customWidth="1"/>
    <col min="4869" max="4869" width="17.7109375" customWidth="1"/>
    <col min="5121" max="5121" width="4.5703125" customWidth="1"/>
    <col min="5122" max="5122" width="58.28515625" customWidth="1"/>
    <col min="5123" max="5123" width="18.140625" customWidth="1"/>
    <col min="5124" max="5124" width="18" customWidth="1"/>
    <col min="5125" max="5125" width="17.7109375" customWidth="1"/>
    <col min="5377" max="5377" width="4.5703125" customWidth="1"/>
    <col min="5378" max="5378" width="58.28515625" customWidth="1"/>
    <col min="5379" max="5379" width="18.140625" customWidth="1"/>
    <col min="5380" max="5380" width="18" customWidth="1"/>
    <col min="5381" max="5381" width="17.7109375" customWidth="1"/>
    <col min="5633" max="5633" width="4.5703125" customWidth="1"/>
    <col min="5634" max="5634" width="58.28515625" customWidth="1"/>
    <col min="5635" max="5635" width="18.140625" customWidth="1"/>
    <col min="5636" max="5636" width="18" customWidth="1"/>
    <col min="5637" max="5637" width="17.7109375" customWidth="1"/>
    <col min="5889" max="5889" width="4.5703125" customWidth="1"/>
    <col min="5890" max="5890" width="58.28515625" customWidth="1"/>
    <col min="5891" max="5891" width="18.140625" customWidth="1"/>
    <col min="5892" max="5892" width="18" customWidth="1"/>
    <col min="5893" max="5893" width="17.7109375" customWidth="1"/>
    <col min="6145" max="6145" width="4.5703125" customWidth="1"/>
    <col min="6146" max="6146" width="58.28515625" customWidth="1"/>
    <col min="6147" max="6147" width="18.140625" customWidth="1"/>
    <col min="6148" max="6148" width="18" customWidth="1"/>
    <col min="6149" max="6149" width="17.7109375" customWidth="1"/>
    <col min="6401" max="6401" width="4.5703125" customWidth="1"/>
    <col min="6402" max="6402" width="58.28515625" customWidth="1"/>
    <col min="6403" max="6403" width="18.140625" customWidth="1"/>
    <col min="6404" max="6404" width="18" customWidth="1"/>
    <col min="6405" max="6405" width="17.7109375" customWidth="1"/>
    <col min="6657" max="6657" width="4.5703125" customWidth="1"/>
    <col min="6658" max="6658" width="58.28515625" customWidth="1"/>
    <col min="6659" max="6659" width="18.140625" customWidth="1"/>
    <col min="6660" max="6660" width="18" customWidth="1"/>
    <col min="6661" max="6661" width="17.7109375" customWidth="1"/>
    <col min="6913" max="6913" width="4.5703125" customWidth="1"/>
    <col min="6914" max="6914" width="58.28515625" customWidth="1"/>
    <col min="6915" max="6915" width="18.140625" customWidth="1"/>
    <col min="6916" max="6916" width="18" customWidth="1"/>
    <col min="6917" max="6917" width="17.7109375" customWidth="1"/>
    <col min="7169" max="7169" width="4.5703125" customWidth="1"/>
    <col min="7170" max="7170" width="58.28515625" customWidth="1"/>
    <col min="7171" max="7171" width="18.140625" customWidth="1"/>
    <col min="7172" max="7172" width="18" customWidth="1"/>
    <col min="7173" max="7173" width="17.7109375" customWidth="1"/>
    <col min="7425" max="7425" width="4.5703125" customWidth="1"/>
    <col min="7426" max="7426" width="58.28515625" customWidth="1"/>
    <col min="7427" max="7427" width="18.140625" customWidth="1"/>
    <col min="7428" max="7428" width="18" customWidth="1"/>
    <col min="7429" max="7429" width="17.7109375" customWidth="1"/>
    <col min="7681" max="7681" width="4.5703125" customWidth="1"/>
    <col min="7682" max="7682" width="58.28515625" customWidth="1"/>
    <col min="7683" max="7683" width="18.140625" customWidth="1"/>
    <col min="7684" max="7684" width="18" customWidth="1"/>
    <col min="7685" max="7685" width="17.7109375" customWidth="1"/>
    <col min="7937" max="7937" width="4.5703125" customWidth="1"/>
    <col min="7938" max="7938" width="58.28515625" customWidth="1"/>
    <col min="7939" max="7939" width="18.140625" customWidth="1"/>
    <col min="7940" max="7940" width="18" customWidth="1"/>
    <col min="7941" max="7941" width="17.7109375" customWidth="1"/>
    <col min="8193" max="8193" width="4.5703125" customWidth="1"/>
    <col min="8194" max="8194" width="58.28515625" customWidth="1"/>
    <col min="8195" max="8195" width="18.140625" customWidth="1"/>
    <col min="8196" max="8196" width="18" customWidth="1"/>
    <col min="8197" max="8197" width="17.7109375" customWidth="1"/>
    <col min="8449" max="8449" width="4.5703125" customWidth="1"/>
    <col min="8450" max="8450" width="58.28515625" customWidth="1"/>
    <col min="8451" max="8451" width="18.140625" customWidth="1"/>
    <col min="8452" max="8452" width="18" customWidth="1"/>
    <col min="8453" max="8453" width="17.7109375" customWidth="1"/>
    <col min="8705" max="8705" width="4.5703125" customWidth="1"/>
    <col min="8706" max="8706" width="58.28515625" customWidth="1"/>
    <col min="8707" max="8707" width="18.140625" customWidth="1"/>
    <col min="8708" max="8708" width="18" customWidth="1"/>
    <col min="8709" max="8709" width="17.7109375" customWidth="1"/>
    <col min="8961" max="8961" width="4.5703125" customWidth="1"/>
    <col min="8962" max="8962" width="58.28515625" customWidth="1"/>
    <col min="8963" max="8963" width="18.140625" customWidth="1"/>
    <col min="8964" max="8964" width="18" customWidth="1"/>
    <col min="8965" max="8965" width="17.7109375" customWidth="1"/>
    <col min="9217" max="9217" width="4.5703125" customWidth="1"/>
    <col min="9218" max="9218" width="58.28515625" customWidth="1"/>
    <col min="9219" max="9219" width="18.140625" customWidth="1"/>
    <col min="9220" max="9220" width="18" customWidth="1"/>
    <col min="9221" max="9221" width="17.7109375" customWidth="1"/>
    <col min="9473" max="9473" width="4.5703125" customWidth="1"/>
    <col min="9474" max="9474" width="58.28515625" customWidth="1"/>
    <col min="9475" max="9475" width="18.140625" customWidth="1"/>
    <col min="9476" max="9476" width="18" customWidth="1"/>
    <col min="9477" max="9477" width="17.7109375" customWidth="1"/>
    <col min="9729" max="9729" width="4.5703125" customWidth="1"/>
    <col min="9730" max="9730" width="58.28515625" customWidth="1"/>
    <col min="9731" max="9731" width="18.140625" customWidth="1"/>
    <col min="9732" max="9732" width="18" customWidth="1"/>
    <col min="9733" max="9733" width="17.7109375" customWidth="1"/>
    <col min="9985" max="9985" width="4.5703125" customWidth="1"/>
    <col min="9986" max="9986" width="58.28515625" customWidth="1"/>
    <col min="9987" max="9987" width="18.140625" customWidth="1"/>
    <col min="9988" max="9988" width="18" customWidth="1"/>
    <col min="9989" max="9989" width="17.7109375" customWidth="1"/>
    <col min="10241" max="10241" width="4.5703125" customWidth="1"/>
    <col min="10242" max="10242" width="58.28515625" customWidth="1"/>
    <col min="10243" max="10243" width="18.140625" customWidth="1"/>
    <col min="10244" max="10244" width="18" customWidth="1"/>
    <col min="10245" max="10245" width="17.7109375" customWidth="1"/>
    <col min="10497" max="10497" width="4.5703125" customWidth="1"/>
    <col min="10498" max="10498" width="58.28515625" customWidth="1"/>
    <col min="10499" max="10499" width="18.140625" customWidth="1"/>
    <col min="10500" max="10500" width="18" customWidth="1"/>
    <col min="10501" max="10501" width="17.7109375" customWidth="1"/>
    <col min="10753" max="10753" width="4.5703125" customWidth="1"/>
    <col min="10754" max="10754" width="58.28515625" customWidth="1"/>
    <col min="10755" max="10755" width="18.140625" customWidth="1"/>
    <col min="10756" max="10756" width="18" customWidth="1"/>
    <col min="10757" max="10757" width="17.7109375" customWidth="1"/>
    <col min="11009" max="11009" width="4.5703125" customWidth="1"/>
    <col min="11010" max="11010" width="58.28515625" customWidth="1"/>
    <col min="11011" max="11011" width="18.140625" customWidth="1"/>
    <col min="11012" max="11012" width="18" customWidth="1"/>
    <col min="11013" max="11013" width="17.7109375" customWidth="1"/>
    <col min="11265" max="11265" width="4.5703125" customWidth="1"/>
    <col min="11266" max="11266" width="58.28515625" customWidth="1"/>
    <col min="11267" max="11267" width="18.140625" customWidth="1"/>
    <col min="11268" max="11268" width="18" customWidth="1"/>
    <col min="11269" max="11269" width="17.7109375" customWidth="1"/>
    <col min="11521" max="11521" width="4.5703125" customWidth="1"/>
    <col min="11522" max="11522" width="58.28515625" customWidth="1"/>
    <col min="11523" max="11523" width="18.140625" customWidth="1"/>
    <col min="11524" max="11524" width="18" customWidth="1"/>
    <col min="11525" max="11525" width="17.7109375" customWidth="1"/>
    <col min="11777" max="11777" width="4.5703125" customWidth="1"/>
    <col min="11778" max="11778" width="58.28515625" customWidth="1"/>
    <col min="11779" max="11779" width="18.140625" customWidth="1"/>
    <col min="11780" max="11780" width="18" customWidth="1"/>
    <col min="11781" max="11781" width="17.7109375" customWidth="1"/>
    <col min="12033" max="12033" width="4.5703125" customWidth="1"/>
    <col min="12034" max="12034" width="58.28515625" customWidth="1"/>
    <col min="12035" max="12035" width="18.140625" customWidth="1"/>
    <col min="12036" max="12036" width="18" customWidth="1"/>
    <col min="12037" max="12037" width="17.7109375" customWidth="1"/>
    <col min="12289" max="12289" width="4.5703125" customWidth="1"/>
    <col min="12290" max="12290" width="58.28515625" customWidth="1"/>
    <col min="12291" max="12291" width="18.140625" customWidth="1"/>
    <col min="12292" max="12292" width="18" customWidth="1"/>
    <col min="12293" max="12293" width="17.7109375" customWidth="1"/>
    <col min="12545" max="12545" width="4.5703125" customWidth="1"/>
    <col min="12546" max="12546" width="58.28515625" customWidth="1"/>
    <col min="12547" max="12547" width="18.140625" customWidth="1"/>
    <col min="12548" max="12548" width="18" customWidth="1"/>
    <col min="12549" max="12549" width="17.7109375" customWidth="1"/>
    <col min="12801" max="12801" width="4.5703125" customWidth="1"/>
    <col min="12802" max="12802" width="58.28515625" customWidth="1"/>
    <col min="12803" max="12803" width="18.140625" customWidth="1"/>
    <col min="12804" max="12804" width="18" customWidth="1"/>
    <col min="12805" max="12805" width="17.7109375" customWidth="1"/>
    <col min="13057" max="13057" width="4.5703125" customWidth="1"/>
    <col min="13058" max="13058" width="58.28515625" customWidth="1"/>
    <col min="13059" max="13059" width="18.140625" customWidth="1"/>
    <col min="13060" max="13060" width="18" customWidth="1"/>
    <col min="13061" max="13061" width="17.7109375" customWidth="1"/>
    <col min="13313" max="13313" width="4.5703125" customWidth="1"/>
    <col min="13314" max="13314" width="58.28515625" customWidth="1"/>
    <col min="13315" max="13315" width="18.140625" customWidth="1"/>
    <col min="13316" max="13316" width="18" customWidth="1"/>
    <col min="13317" max="13317" width="17.7109375" customWidth="1"/>
    <col min="13569" max="13569" width="4.5703125" customWidth="1"/>
    <col min="13570" max="13570" width="58.28515625" customWidth="1"/>
    <col min="13571" max="13571" width="18.140625" customWidth="1"/>
    <col min="13572" max="13572" width="18" customWidth="1"/>
    <col min="13573" max="13573" width="17.7109375" customWidth="1"/>
    <col min="13825" max="13825" width="4.5703125" customWidth="1"/>
    <col min="13826" max="13826" width="58.28515625" customWidth="1"/>
    <col min="13827" max="13827" width="18.140625" customWidth="1"/>
    <col min="13828" max="13828" width="18" customWidth="1"/>
    <col min="13829" max="13829" width="17.7109375" customWidth="1"/>
    <col min="14081" max="14081" width="4.5703125" customWidth="1"/>
    <col min="14082" max="14082" width="58.28515625" customWidth="1"/>
    <col min="14083" max="14083" width="18.140625" customWidth="1"/>
    <col min="14084" max="14084" width="18" customWidth="1"/>
    <col min="14085" max="14085" width="17.7109375" customWidth="1"/>
    <col min="14337" max="14337" width="4.5703125" customWidth="1"/>
    <col min="14338" max="14338" width="58.28515625" customWidth="1"/>
    <col min="14339" max="14339" width="18.140625" customWidth="1"/>
    <col min="14340" max="14340" width="18" customWidth="1"/>
    <col min="14341" max="14341" width="17.7109375" customWidth="1"/>
    <col min="14593" max="14593" width="4.5703125" customWidth="1"/>
    <col min="14594" max="14594" width="58.28515625" customWidth="1"/>
    <col min="14595" max="14595" width="18.140625" customWidth="1"/>
    <col min="14596" max="14596" width="18" customWidth="1"/>
    <col min="14597" max="14597" width="17.7109375" customWidth="1"/>
    <col min="14849" max="14849" width="4.5703125" customWidth="1"/>
    <col min="14850" max="14850" width="58.28515625" customWidth="1"/>
    <col min="14851" max="14851" width="18.140625" customWidth="1"/>
    <col min="14852" max="14852" width="18" customWidth="1"/>
    <col min="14853" max="14853" width="17.7109375" customWidth="1"/>
    <col min="15105" max="15105" width="4.5703125" customWidth="1"/>
    <col min="15106" max="15106" width="58.28515625" customWidth="1"/>
    <col min="15107" max="15107" width="18.140625" customWidth="1"/>
    <col min="15108" max="15108" width="18" customWidth="1"/>
    <col min="15109" max="15109" width="17.7109375" customWidth="1"/>
    <col min="15361" max="15361" width="4.5703125" customWidth="1"/>
    <col min="15362" max="15362" width="58.28515625" customWidth="1"/>
    <col min="15363" max="15363" width="18.140625" customWidth="1"/>
    <col min="15364" max="15364" width="18" customWidth="1"/>
    <col min="15365" max="15365" width="17.7109375" customWidth="1"/>
    <col min="15617" max="15617" width="4.5703125" customWidth="1"/>
    <col min="15618" max="15618" width="58.28515625" customWidth="1"/>
    <col min="15619" max="15619" width="18.140625" customWidth="1"/>
    <col min="15620" max="15620" width="18" customWidth="1"/>
    <col min="15621" max="15621" width="17.7109375" customWidth="1"/>
    <col min="15873" max="15873" width="4.5703125" customWidth="1"/>
    <col min="15874" max="15874" width="58.28515625" customWidth="1"/>
    <col min="15875" max="15875" width="18.140625" customWidth="1"/>
    <col min="15876" max="15876" width="18" customWidth="1"/>
    <col min="15877" max="15877" width="17.7109375" customWidth="1"/>
    <col min="16129" max="16129" width="4.5703125" customWidth="1"/>
    <col min="16130" max="16130" width="58.28515625" customWidth="1"/>
    <col min="16131" max="16131" width="18.140625" customWidth="1"/>
    <col min="16132" max="16132" width="18" customWidth="1"/>
    <col min="16133" max="16133" width="17.7109375" customWidth="1"/>
  </cols>
  <sheetData>
    <row r="1" spans="1:5" ht="13.5" thickBot="1" x14ac:dyDescent="0.25">
      <c r="A1" s="1"/>
      <c r="B1" s="1"/>
    </row>
    <row r="2" spans="1:5" s="5" customFormat="1" x14ac:dyDescent="0.2">
      <c r="A2" s="2" t="s">
        <v>0</v>
      </c>
      <c r="B2" s="3"/>
      <c r="C2" s="3"/>
      <c r="D2" s="3"/>
      <c r="E2" s="4"/>
    </row>
    <row r="3" spans="1:5" s="5" customFormat="1" x14ac:dyDescent="0.2">
      <c r="A3" s="6" t="s">
        <v>1</v>
      </c>
      <c r="B3" s="7"/>
      <c r="C3" s="7"/>
      <c r="D3" s="7"/>
      <c r="E3" s="8"/>
    </row>
    <row r="4" spans="1:5" s="5" customFormat="1" x14ac:dyDescent="0.2">
      <c r="A4" s="6" t="s">
        <v>2</v>
      </c>
      <c r="B4" s="7"/>
      <c r="C4" s="7"/>
      <c r="D4" s="7"/>
      <c r="E4" s="8"/>
    </row>
    <row r="5" spans="1:5" s="5" customFormat="1" ht="13.5" thickBot="1" x14ac:dyDescent="0.25">
      <c r="A5" s="9" t="s">
        <v>3</v>
      </c>
      <c r="B5" s="10"/>
      <c r="C5" s="10"/>
      <c r="D5" s="10"/>
      <c r="E5" s="11"/>
    </row>
    <row r="6" spans="1:5" s="5" customFormat="1" ht="13.5" thickBot="1" x14ac:dyDescent="0.25">
      <c r="A6" s="12"/>
    </row>
    <row r="7" spans="1:5" s="5" customFormat="1" ht="15.75" customHeight="1" x14ac:dyDescent="0.2">
      <c r="A7" s="13" t="s">
        <v>4</v>
      </c>
      <c r="B7" s="14"/>
      <c r="C7" s="15" t="s">
        <v>5</v>
      </c>
      <c r="D7" s="16" t="s">
        <v>6</v>
      </c>
      <c r="E7" s="15" t="s">
        <v>7</v>
      </c>
    </row>
    <row r="8" spans="1:5" s="5" customFormat="1" ht="15.75" customHeight="1" thickBot="1" x14ac:dyDescent="0.25">
      <c r="A8" s="17"/>
      <c r="B8" s="18"/>
      <c r="C8" s="19" t="s">
        <v>8</v>
      </c>
      <c r="D8" s="20"/>
      <c r="E8" s="19" t="s">
        <v>9</v>
      </c>
    </row>
    <row r="9" spans="1:5" s="5" customFormat="1" x14ac:dyDescent="0.2">
      <c r="A9" s="21"/>
      <c r="B9" s="22"/>
      <c r="C9" s="22"/>
      <c r="D9" s="22"/>
      <c r="E9" s="22"/>
    </row>
    <row r="10" spans="1:5" s="5" customFormat="1" x14ac:dyDescent="0.2">
      <c r="A10" s="21"/>
      <c r="B10" s="23" t="s">
        <v>10</v>
      </c>
      <c r="C10" s="24">
        <f>SUM(C11:C13)</f>
        <v>2373843092.4899998</v>
      </c>
      <c r="D10" s="24">
        <f>SUM(D11:D13)</f>
        <v>1783120225</v>
      </c>
      <c r="E10" s="24">
        <f>SUM(E11:E13)</f>
        <v>1523179051</v>
      </c>
    </row>
    <row r="11" spans="1:5" s="5" customFormat="1" x14ac:dyDescent="0.2">
      <c r="A11" s="21"/>
      <c r="B11" s="25" t="s">
        <v>11</v>
      </c>
      <c r="C11" s="26">
        <f>'[1]LDF F5 Analitico de Ingresos'!D42</f>
        <v>1743828242.0899999</v>
      </c>
      <c r="D11" s="26">
        <v>1285238098</v>
      </c>
      <c r="E11" s="26">
        <v>1285238098</v>
      </c>
    </row>
    <row r="12" spans="1:5" s="5" customFormat="1" x14ac:dyDescent="0.2">
      <c r="A12" s="21"/>
      <c r="B12" s="25" t="s">
        <v>12</v>
      </c>
      <c r="C12" s="26">
        <f>'[1]LDF F5 Analitico de Ingresos'!D67</f>
        <v>580014850.39999998</v>
      </c>
      <c r="D12" s="27">
        <v>447882127</v>
      </c>
      <c r="E12" s="27">
        <v>187940953</v>
      </c>
    </row>
    <row r="13" spans="1:5" s="5" customFormat="1" x14ac:dyDescent="0.2">
      <c r="A13" s="21"/>
      <c r="B13" s="25" t="s">
        <v>13</v>
      </c>
      <c r="C13" s="27">
        <f>'[1]LDF F5 Analitico de Ingresos'!D70</f>
        <v>50000000</v>
      </c>
      <c r="D13" s="27">
        <f>C13</f>
        <v>50000000</v>
      </c>
      <c r="E13" s="27">
        <f>D13</f>
        <v>50000000</v>
      </c>
    </row>
    <row r="14" spans="1:5" s="5" customFormat="1" x14ac:dyDescent="0.2">
      <c r="A14" s="21"/>
      <c r="B14" s="22"/>
      <c r="C14" s="22"/>
      <c r="D14" s="22"/>
      <c r="E14" s="22"/>
    </row>
    <row r="15" spans="1:5" s="5" customFormat="1" ht="14.25" x14ac:dyDescent="0.2">
      <c r="A15" s="28"/>
      <c r="B15" s="23" t="s">
        <v>14</v>
      </c>
      <c r="C15" s="24">
        <f>SUM(C16:C17)</f>
        <v>2289267965.1700001</v>
      </c>
      <c r="D15" s="24">
        <f>SUM(D16:D17)</f>
        <v>1425402360.3299999</v>
      </c>
      <c r="E15" s="24">
        <f>SUM(E16:E17)</f>
        <v>1280171334.1499999</v>
      </c>
    </row>
    <row r="16" spans="1:5" s="5" customFormat="1" ht="25.5" x14ac:dyDescent="0.2">
      <c r="A16" s="21"/>
      <c r="B16" s="25" t="s">
        <v>15</v>
      </c>
      <c r="C16" s="27">
        <f>'[1]LDF F6a) EG'!C9-84575127.32</f>
        <v>1709253114.7700002</v>
      </c>
      <c r="D16" s="27">
        <f>1124853059.38-107577344.95</f>
        <v>1017275714.4300001</v>
      </c>
      <c r="E16" s="27">
        <f>1025100766.28-107577344.95</f>
        <v>917523421.32999992</v>
      </c>
    </row>
    <row r="17" spans="1:5" s="5" customFormat="1" ht="25.5" x14ac:dyDescent="0.2">
      <c r="A17" s="21"/>
      <c r="B17" s="25" t="s">
        <v>16</v>
      </c>
      <c r="C17" s="27">
        <f>'[1]LDF F6a) EG'!C93</f>
        <v>580014850.39999998</v>
      </c>
      <c r="D17" s="27">
        <v>408126645.89999998</v>
      </c>
      <c r="E17" s="27">
        <v>362647912.81999999</v>
      </c>
    </row>
    <row r="18" spans="1:5" s="5" customFormat="1" x14ac:dyDescent="0.2">
      <c r="A18" s="21"/>
      <c r="B18" s="22"/>
      <c r="C18" s="29"/>
      <c r="D18" s="29"/>
      <c r="E18" s="29"/>
    </row>
    <row r="19" spans="1:5" s="5" customFormat="1" x14ac:dyDescent="0.2">
      <c r="A19" s="21"/>
      <c r="B19" s="23" t="s">
        <v>17</v>
      </c>
      <c r="C19" s="30">
        <f>SUM(C20:C21)</f>
        <v>0</v>
      </c>
      <c r="D19" s="30">
        <f>SUM(D20:D21)</f>
        <v>0</v>
      </c>
      <c r="E19" s="30">
        <f>SUM(E20:E21)</f>
        <v>0</v>
      </c>
    </row>
    <row r="20" spans="1:5" s="5" customFormat="1" ht="25.5" x14ac:dyDescent="0.2">
      <c r="A20" s="21"/>
      <c r="B20" s="25" t="s">
        <v>18</v>
      </c>
      <c r="C20" s="30">
        <v>0</v>
      </c>
      <c r="D20" s="30">
        <v>0</v>
      </c>
      <c r="E20" s="30">
        <v>0</v>
      </c>
    </row>
    <row r="21" spans="1:5" s="5" customFormat="1" ht="25.5" x14ac:dyDescent="0.2">
      <c r="A21" s="21"/>
      <c r="B21" s="25" t="s">
        <v>19</v>
      </c>
      <c r="C21" s="30">
        <v>0</v>
      </c>
      <c r="D21" s="30">
        <v>0</v>
      </c>
      <c r="E21" s="30">
        <v>0</v>
      </c>
    </row>
    <row r="22" spans="1:5" s="5" customFormat="1" x14ac:dyDescent="0.2">
      <c r="A22" s="21"/>
      <c r="B22" s="22"/>
      <c r="C22" s="29"/>
      <c r="D22" s="29"/>
      <c r="E22" s="29"/>
    </row>
    <row r="23" spans="1:5" s="5" customFormat="1" x14ac:dyDescent="0.2">
      <c r="A23" s="21"/>
      <c r="B23" s="23" t="s">
        <v>20</v>
      </c>
      <c r="C23" s="30">
        <f>C10-C15+C19</f>
        <v>84575127.319999695</v>
      </c>
      <c r="D23" s="30">
        <f>D10-D15+D19</f>
        <v>357717864.67000008</v>
      </c>
      <c r="E23" s="30">
        <f>E10-E15+E19</f>
        <v>243007716.85000014</v>
      </c>
    </row>
    <row r="24" spans="1:5" s="5" customFormat="1" ht="25.5" x14ac:dyDescent="0.2">
      <c r="A24" s="21"/>
      <c r="B24" s="23" t="s">
        <v>21</v>
      </c>
      <c r="C24" s="31">
        <f>C23-C13</f>
        <v>34575127.319999695</v>
      </c>
      <c r="D24" s="32">
        <f>D23-D13</f>
        <v>307717864.67000008</v>
      </c>
      <c r="E24" s="32">
        <f>E23-E13</f>
        <v>193007716.85000014</v>
      </c>
    </row>
    <row r="25" spans="1:5" s="5" customFormat="1" ht="25.5" x14ac:dyDescent="0.2">
      <c r="A25" s="21"/>
      <c r="B25" s="23" t="s">
        <v>22</v>
      </c>
      <c r="C25" s="31">
        <f>C24-C19</f>
        <v>34575127.319999695</v>
      </c>
      <c r="D25" s="27">
        <f>D24-D19</f>
        <v>307717864.67000008</v>
      </c>
      <c r="E25" s="27">
        <f>E24-E19</f>
        <v>193007716.85000014</v>
      </c>
    </row>
    <row r="26" spans="1:5" s="5" customFormat="1" ht="13.5" thickBot="1" x14ac:dyDescent="0.25">
      <c r="A26" s="33"/>
      <c r="B26" s="34"/>
      <c r="C26" s="34"/>
      <c r="D26" s="34"/>
      <c r="E26" s="34"/>
    </row>
    <row r="27" spans="1:5" s="5" customFormat="1" ht="13.5" thickBot="1" x14ac:dyDescent="0.25">
      <c r="A27" s="12"/>
    </row>
    <row r="28" spans="1:5" s="5" customFormat="1" ht="13.5" thickBot="1" x14ac:dyDescent="0.25">
      <c r="A28" s="35" t="s">
        <v>23</v>
      </c>
      <c r="B28" s="36"/>
      <c r="C28" s="37" t="s">
        <v>24</v>
      </c>
      <c r="D28" s="37" t="s">
        <v>6</v>
      </c>
      <c r="E28" s="37" t="s">
        <v>25</v>
      </c>
    </row>
    <row r="29" spans="1:5" s="5" customFormat="1" x14ac:dyDescent="0.2">
      <c r="A29" s="21"/>
      <c r="B29" s="22"/>
      <c r="C29" s="22"/>
      <c r="D29" s="22"/>
      <c r="E29" s="22"/>
    </row>
    <row r="30" spans="1:5" s="5" customFormat="1" x14ac:dyDescent="0.2">
      <c r="A30" s="28"/>
      <c r="B30" s="23" t="s">
        <v>26</v>
      </c>
      <c r="C30" s="38">
        <f>SUM(C31:C32)</f>
        <v>31388759.739999998</v>
      </c>
      <c r="D30" s="38">
        <f>SUM(D31:D32)</f>
        <v>18390591.809999999</v>
      </c>
      <c r="E30" s="38">
        <f>SUM(E31:E32)</f>
        <v>18390591.809999999</v>
      </c>
    </row>
    <row r="31" spans="1:5" s="5" customFormat="1" ht="25.5" x14ac:dyDescent="0.2">
      <c r="A31" s="21"/>
      <c r="B31" s="39" t="s">
        <v>27</v>
      </c>
      <c r="C31" s="40">
        <v>31388759.739999998</v>
      </c>
      <c r="D31" s="40">
        <v>18390591.809999999</v>
      </c>
      <c r="E31" s="40">
        <v>18390591.809999999</v>
      </c>
    </row>
    <row r="32" spans="1:5" s="5" customFormat="1" ht="25.5" x14ac:dyDescent="0.2">
      <c r="A32" s="21"/>
      <c r="B32" s="39" t="s">
        <v>28</v>
      </c>
      <c r="C32" s="30">
        <v>0</v>
      </c>
      <c r="D32" s="30">
        <v>0</v>
      </c>
      <c r="E32" s="30">
        <v>0</v>
      </c>
    </row>
    <row r="33" spans="1:5" s="5" customFormat="1" x14ac:dyDescent="0.2">
      <c r="A33" s="21"/>
      <c r="B33" s="22"/>
      <c r="C33" s="40">
        <f>C25+C30</f>
        <v>65963887.059999689</v>
      </c>
      <c r="D33" s="40">
        <f>D25+D30</f>
        <v>326108456.48000008</v>
      </c>
      <c r="E33" s="40">
        <f>E25+E30</f>
        <v>211398308.66000015</v>
      </c>
    </row>
    <row r="34" spans="1:5" s="5" customFormat="1" x14ac:dyDescent="0.2">
      <c r="A34" s="28"/>
      <c r="B34" s="23" t="s">
        <v>29</v>
      </c>
      <c r="C34" s="41"/>
      <c r="D34" s="41"/>
      <c r="E34" s="41"/>
    </row>
    <row r="35" spans="1:5" s="5" customFormat="1" ht="13.5" thickBot="1" x14ac:dyDescent="0.25">
      <c r="A35" s="33"/>
      <c r="B35" s="34"/>
      <c r="C35" s="42"/>
      <c r="D35" s="42"/>
      <c r="E35" s="42"/>
    </row>
    <row r="36" spans="1:5" s="5" customFormat="1" ht="13.5" thickBot="1" x14ac:dyDescent="0.25">
      <c r="A36" s="12"/>
    </row>
    <row r="37" spans="1:5" s="5" customFormat="1" x14ac:dyDescent="0.2">
      <c r="A37" s="13" t="s">
        <v>23</v>
      </c>
      <c r="B37" s="14"/>
      <c r="C37" s="43" t="s">
        <v>30</v>
      </c>
      <c r="D37" s="43" t="s">
        <v>6</v>
      </c>
      <c r="E37" s="44" t="s">
        <v>7</v>
      </c>
    </row>
    <row r="38" spans="1:5" s="5" customFormat="1" ht="13.5" thickBot="1" x14ac:dyDescent="0.25">
      <c r="A38" s="17"/>
      <c r="B38" s="18"/>
      <c r="C38" s="45"/>
      <c r="D38" s="45"/>
      <c r="E38" s="46" t="s">
        <v>25</v>
      </c>
    </row>
    <row r="39" spans="1:5" s="5" customFormat="1" x14ac:dyDescent="0.2">
      <c r="A39" s="47"/>
      <c r="B39" s="48"/>
      <c r="C39" s="48"/>
      <c r="D39" s="48"/>
      <c r="E39" s="48"/>
    </row>
    <row r="40" spans="1:5" s="5" customFormat="1" x14ac:dyDescent="0.2">
      <c r="A40" s="49"/>
      <c r="B40" s="23" t="s">
        <v>31</v>
      </c>
      <c r="C40" s="50">
        <f>SUM(C41:C42)</f>
        <v>50000000</v>
      </c>
      <c r="D40" s="50">
        <f>SUM(D41:D42)</f>
        <v>0</v>
      </c>
      <c r="E40" s="50">
        <f>SUM(E41:E42)</f>
        <v>0</v>
      </c>
    </row>
    <row r="41" spans="1:5" s="5" customFormat="1" ht="25.5" x14ac:dyDescent="0.2">
      <c r="A41" s="47"/>
      <c r="B41" s="51" t="s">
        <v>32</v>
      </c>
      <c r="C41" s="52">
        <v>50000000</v>
      </c>
      <c r="D41" s="52">
        <v>0</v>
      </c>
      <c r="E41" s="52">
        <v>0</v>
      </c>
    </row>
    <row r="42" spans="1:5" s="5" customFormat="1" ht="25.5" x14ac:dyDescent="0.2">
      <c r="A42" s="47"/>
      <c r="B42" s="51" t="s">
        <v>33</v>
      </c>
      <c r="C42" s="30">
        <v>0</v>
      </c>
      <c r="D42" s="30">
        <v>0</v>
      </c>
      <c r="E42" s="30">
        <v>0</v>
      </c>
    </row>
    <row r="43" spans="1:5" s="5" customFormat="1" x14ac:dyDescent="0.2">
      <c r="A43" s="49"/>
      <c r="B43" s="23" t="s">
        <v>34</v>
      </c>
      <c r="C43" s="50">
        <f>SUM(C44:C45)</f>
        <v>34575127.319999993</v>
      </c>
      <c r="D43" s="50">
        <f>SUM(D44:D45)</f>
        <v>89186753.140000001</v>
      </c>
      <c r="E43" s="50">
        <f>SUM(E44:E45)</f>
        <v>89186753.140000001</v>
      </c>
    </row>
    <row r="44" spans="1:5" s="5" customFormat="1" x14ac:dyDescent="0.2">
      <c r="A44" s="47"/>
      <c r="B44" s="51" t="s">
        <v>35</v>
      </c>
      <c r="C44" s="53">
        <f>84575127.32-50000000</f>
        <v>34575127.319999993</v>
      </c>
      <c r="D44" s="52">
        <v>89186753.140000001</v>
      </c>
      <c r="E44" s="52">
        <f>D44</f>
        <v>89186753.140000001</v>
      </c>
    </row>
    <row r="45" spans="1:5" s="5" customFormat="1" x14ac:dyDescent="0.2">
      <c r="A45" s="47"/>
      <c r="B45" s="51" t="s">
        <v>36</v>
      </c>
      <c r="C45" s="30">
        <v>0</v>
      </c>
      <c r="D45" s="30">
        <v>0</v>
      </c>
      <c r="E45" s="30">
        <v>0</v>
      </c>
    </row>
    <row r="46" spans="1:5" s="5" customFormat="1" x14ac:dyDescent="0.2">
      <c r="A46" s="47"/>
      <c r="B46" s="48"/>
      <c r="C46" s="54"/>
      <c r="D46" s="52"/>
      <c r="E46" s="52"/>
    </row>
    <row r="47" spans="1:5" s="5" customFormat="1" x14ac:dyDescent="0.2">
      <c r="A47" s="55"/>
      <c r="B47" s="56" t="s">
        <v>37</v>
      </c>
      <c r="C47" s="57">
        <f>C40-C43</f>
        <v>15424872.680000007</v>
      </c>
      <c r="D47" s="58">
        <f>D40-D43</f>
        <v>-89186753.140000001</v>
      </c>
      <c r="E47" s="58">
        <f>E40-E43</f>
        <v>-89186753.140000001</v>
      </c>
    </row>
    <row r="48" spans="1:5" s="5" customFormat="1" ht="13.5" thickBot="1" x14ac:dyDescent="0.25">
      <c r="A48" s="59"/>
      <c r="B48" s="60"/>
      <c r="C48" s="61"/>
      <c r="D48" s="62"/>
      <c r="E48" s="62"/>
    </row>
    <row r="49" spans="1:5" s="5" customFormat="1" ht="13.5" thickBot="1" x14ac:dyDescent="0.25">
      <c r="A49" s="12"/>
    </row>
    <row r="50" spans="1:5" s="5" customFormat="1" x14ac:dyDescent="0.2">
      <c r="A50" s="13" t="s">
        <v>23</v>
      </c>
      <c r="B50" s="14"/>
      <c r="C50" s="44" t="s">
        <v>5</v>
      </c>
      <c r="D50" s="43" t="s">
        <v>6</v>
      </c>
      <c r="E50" s="44" t="s">
        <v>7</v>
      </c>
    </row>
    <row r="51" spans="1:5" s="5" customFormat="1" ht="13.5" thickBot="1" x14ac:dyDescent="0.25">
      <c r="A51" s="17"/>
      <c r="B51" s="18"/>
      <c r="C51" s="46" t="s">
        <v>24</v>
      </c>
      <c r="D51" s="45"/>
      <c r="E51" s="46" t="s">
        <v>25</v>
      </c>
    </row>
    <row r="52" spans="1:5" s="5" customFormat="1" x14ac:dyDescent="0.2">
      <c r="A52" s="63"/>
      <c r="B52" s="64"/>
      <c r="C52" s="48"/>
      <c r="D52" s="48"/>
      <c r="E52" s="48"/>
    </row>
    <row r="53" spans="1:5" s="5" customFormat="1" x14ac:dyDescent="0.2">
      <c r="A53" s="21"/>
      <c r="B53" s="22" t="s">
        <v>38</v>
      </c>
      <c r="C53" s="65">
        <f>C11</f>
        <v>1743828242.0899999</v>
      </c>
      <c r="D53" s="65">
        <f>D11</f>
        <v>1285238098</v>
      </c>
      <c r="E53" s="65">
        <f>E11</f>
        <v>1285238098</v>
      </c>
    </row>
    <row r="54" spans="1:5" s="5" customFormat="1" ht="25.5" x14ac:dyDescent="0.2">
      <c r="A54" s="21"/>
      <c r="B54" s="22" t="s">
        <v>39</v>
      </c>
      <c r="C54" s="66">
        <f>C55-C56</f>
        <v>15424872.680000007</v>
      </c>
      <c r="D54" s="66">
        <f>D55-D56</f>
        <v>-89186753.140000001</v>
      </c>
      <c r="E54" s="66">
        <f>E55-E56</f>
        <v>-89186753.140000001</v>
      </c>
    </row>
    <row r="55" spans="1:5" s="5" customFormat="1" ht="25.5" x14ac:dyDescent="0.2">
      <c r="A55" s="21"/>
      <c r="B55" s="51" t="s">
        <v>32</v>
      </c>
      <c r="C55" s="67">
        <f>C41</f>
        <v>50000000</v>
      </c>
      <c r="D55" s="67">
        <f>D41</f>
        <v>0</v>
      </c>
      <c r="E55" s="67">
        <f>E41</f>
        <v>0</v>
      </c>
    </row>
    <row r="56" spans="1:5" s="5" customFormat="1" x14ac:dyDescent="0.2">
      <c r="A56" s="21"/>
      <c r="B56" s="51" t="s">
        <v>35</v>
      </c>
      <c r="C56" s="67">
        <f>C44</f>
        <v>34575127.319999993</v>
      </c>
      <c r="D56" s="67">
        <f>D44</f>
        <v>89186753.140000001</v>
      </c>
      <c r="E56" s="67">
        <f>E44</f>
        <v>89186753.140000001</v>
      </c>
    </row>
    <row r="57" spans="1:5" s="5" customFormat="1" x14ac:dyDescent="0.2">
      <c r="A57" s="21"/>
      <c r="B57" s="22"/>
      <c r="C57" s="48"/>
      <c r="D57" s="48"/>
      <c r="E57" s="48"/>
    </row>
    <row r="58" spans="1:5" s="5" customFormat="1" x14ac:dyDescent="0.2">
      <c r="A58" s="47"/>
      <c r="B58" s="48" t="s">
        <v>15</v>
      </c>
      <c r="C58" s="67">
        <f>C16</f>
        <v>1709253114.7700002</v>
      </c>
      <c r="D58" s="67">
        <f>D16</f>
        <v>1017275714.4300001</v>
      </c>
      <c r="E58" s="67">
        <f>E16</f>
        <v>917523421.32999992</v>
      </c>
    </row>
    <row r="59" spans="1:5" s="5" customFormat="1" x14ac:dyDescent="0.2">
      <c r="A59" s="47"/>
      <c r="B59" s="48"/>
      <c r="C59" s="48"/>
      <c r="D59" s="48"/>
      <c r="E59" s="48"/>
    </row>
    <row r="60" spans="1:5" s="5" customFormat="1" ht="25.5" x14ac:dyDescent="0.2">
      <c r="A60" s="47"/>
      <c r="B60" s="22" t="s">
        <v>18</v>
      </c>
      <c r="C60" s="68">
        <f>C20</f>
        <v>0</v>
      </c>
      <c r="D60" s="30">
        <f>D20</f>
        <v>0</v>
      </c>
      <c r="E60" s="30">
        <f>E20</f>
        <v>0</v>
      </c>
    </row>
    <row r="61" spans="1:5" s="5" customFormat="1" x14ac:dyDescent="0.2">
      <c r="A61" s="47"/>
      <c r="B61" s="48"/>
      <c r="C61" s="48"/>
      <c r="D61" s="30"/>
      <c r="E61" s="30"/>
    </row>
    <row r="62" spans="1:5" s="5" customFormat="1" ht="25.5" x14ac:dyDescent="0.2">
      <c r="A62" s="49"/>
      <c r="B62" s="23" t="s">
        <v>40</v>
      </c>
      <c r="C62" s="69">
        <f>C53+C54-C58+C60</f>
        <v>49999999.999999762</v>
      </c>
      <c r="D62" s="69">
        <f>D53+D54-D58+D60</f>
        <v>178775630.42999983</v>
      </c>
      <c r="E62" s="69">
        <f>E53+E54-E58+E60</f>
        <v>278527923.52999997</v>
      </c>
    </row>
    <row r="63" spans="1:5" s="5" customFormat="1" ht="25.5" x14ac:dyDescent="0.2">
      <c r="A63" s="49"/>
      <c r="B63" s="23" t="s">
        <v>41</v>
      </c>
      <c r="C63" s="69">
        <f>C62-C54</f>
        <v>34575127.319999754</v>
      </c>
      <c r="D63" s="69">
        <f>D62-D54</f>
        <v>267962383.56999981</v>
      </c>
      <c r="E63" s="69">
        <f>E62-E54</f>
        <v>367714676.66999996</v>
      </c>
    </row>
    <row r="64" spans="1:5" s="5" customFormat="1" ht="13.5" thickBot="1" x14ac:dyDescent="0.25">
      <c r="A64" s="70"/>
      <c r="B64" s="71"/>
      <c r="C64" s="71"/>
      <c r="D64" s="71"/>
      <c r="E64" s="71"/>
    </row>
    <row r="65" spans="1:5" s="5" customFormat="1" ht="13.5" thickBot="1" x14ac:dyDescent="0.25">
      <c r="A65" s="12"/>
    </row>
    <row r="66" spans="1:5" s="5" customFormat="1" x14ac:dyDescent="0.2">
      <c r="A66" s="13" t="s">
        <v>23</v>
      </c>
      <c r="B66" s="14"/>
      <c r="C66" s="43" t="s">
        <v>30</v>
      </c>
      <c r="D66" s="43" t="s">
        <v>6</v>
      </c>
      <c r="E66" s="44" t="s">
        <v>7</v>
      </c>
    </row>
    <row r="67" spans="1:5" s="5" customFormat="1" ht="13.5" thickBot="1" x14ac:dyDescent="0.25">
      <c r="A67" s="17"/>
      <c r="B67" s="18"/>
      <c r="C67" s="45"/>
      <c r="D67" s="45"/>
      <c r="E67" s="46" t="s">
        <v>25</v>
      </c>
    </row>
    <row r="68" spans="1:5" s="5" customFormat="1" x14ac:dyDescent="0.2">
      <c r="A68" s="72"/>
      <c r="B68" s="73"/>
      <c r="C68" s="48"/>
      <c r="D68" s="48"/>
      <c r="E68" s="48"/>
    </row>
    <row r="69" spans="1:5" s="5" customFormat="1" x14ac:dyDescent="0.2">
      <c r="A69" s="47"/>
      <c r="B69" s="48" t="s">
        <v>12</v>
      </c>
      <c r="C69" s="65">
        <f>C12</f>
        <v>580014850.39999998</v>
      </c>
      <c r="D69" s="65">
        <f>D12</f>
        <v>447882127</v>
      </c>
      <c r="E69" s="65">
        <f>E12</f>
        <v>187940953</v>
      </c>
    </row>
    <row r="70" spans="1:5" s="5" customFormat="1" ht="25.5" x14ac:dyDescent="0.2">
      <c r="A70" s="47"/>
      <c r="B70" s="22" t="s">
        <v>42</v>
      </c>
      <c r="C70" s="74">
        <f>C71+C72</f>
        <v>0</v>
      </c>
      <c r="D70" s="74">
        <f>D71+D72</f>
        <v>0</v>
      </c>
      <c r="E70" s="74">
        <f>E71+E72</f>
        <v>0</v>
      </c>
    </row>
    <row r="71" spans="1:5" s="5" customFormat="1" ht="25.5" x14ac:dyDescent="0.2">
      <c r="A71" s="47"/>
      <c r="B71" s="39" t="s">
        <v>33</v>
      </c>
      <c r="C71" s="65">
        <f>C42</f>
        <v>0</v>
      </c>
      <c r="D71" s="65">
        <f>D42</f>
        <v>0</v>
      </c>
      <c r="E71" s="65">
        <f>E42</f>
        <v>0</v>
      </c>
    </row>
    <row r="72" spans="1:5" s="5" customFormat="1" x14ac:dyDescent="0.2">
      <c r="A72" s="47"/>
      <c r="B72" s="75" t="s">
        <v>36</v>
      </c>
      <c r="C72" s="65">
        <f>C45</f>
        <v>0</v>
      </c>
      <c r="D72" s="65">
        <f>D45</f>
        <v>0</v>
      </c>
      <c r="E72" s="65">
        <f>E45</f>
        <v>0</v>
      </c>
    </row>
    <row r="73" spans="1:5" s="5" customFormat="1" x14ac:dyDescent="0.2">
      <c r="A73" s="47"/>
      <c r="B73" s="48"/>
      <c r="C73" s="48"/>
      <c r="D73" s="48"/>
      <c r="E73" s="48"/>
    </row>
    <row r="74" spans="1:5" s="5" customFormat="1" x14ac:dyDescent="0.2">
      <c r="A74" s="47"/>
      <c r="B74" s="48" t="s">
        <v>43</v>
      </c>
      <c r="C74" s="67">
        <f>C17</f>
        <v>580014850.39999998</v>
      </c>
      <c r="D74" s="67">
        <f>D17</f>
        <v>408126645.89999998</v>
      </c>
      <c r="E74" s="67">
        <f>E17</f>
        <v>362647912.81999999</v>
      </c>
    </row>
    <row r="75" spans="1:5" s="5" customFormat="1" x14ac:dyDescent="0.2">
      <c r="A75" s="47"/>
      <c r="B75" s="48"/>
      <c r="C75" s="48"/>
      <c r="D75" s="48"/>
      <c r="E75" s="48"/>
    </row>
    <row r="76" spans="1:5" s="5" customFormat="1" ht="25.5" x14ac:dyDescent="0.2">
      <c r="A76" s="47"/>
      <c r="B76" s="22" t="s">
        <v>19</v>
      </c>
      <c r="C76" s="76"/>
      <c r="D76" s="67">
        <v>1469712.94</v>
      </c>
      <c r="E76" s="67">
        <v>1469712.94</v>
      </c>
    </row>
    <row r="77" spans="1:5" s="5" customFormat="1" x14ac:dyDescent="0.2">
      <c r="A77" s="47"/>
      <c r="B77" s="48"/>
      <c r="C77" s="48"/>
      <c r="D77" s="48"/>
      <c r="E77" s="48"/>
    </row>
    <row r="78" spans="1:5" s="5" customFormat="1" ht="25.5" x14ac:dyDescent="0.2">
      <c r="A78" s="49"/>
      <c r="B78" s="23" t="s">
        <v>44</v>
      </c>
      <c r="C78" s="74">
        <f>C69+C70-C74+C76</f>
        <v>0</v>
      </c>
      <c r="D78" s="69">
        <f>D69+D70-D74+D76</f>
        <v>41225194.040000021</v>
      </c>
      <c r="E78" s="69">
        <f>E69+E70-E74+E76</f>
        <v>-173237246.88</v>
      </c>
    </row>
    <row r="79" spans="1:5" s="5" customFormat="1" x14ac:dyDescent="0.2">
      <c r="A79" s="55"/>
      <c r="B79" s="77" t="s">
        <v>45</v>
      </c>
      <c r="C79" s="78">
        <f>C78-C70</f>
        <v>0</v>
      </c>
      <c r="D79" s="58">
        <f>D78-D70</f>
        <v>41225194.040000021</v>
      </c>
      <c r="E79" s="58">
        <f>E78-E70</f>
        <v>-173237246.88</v>
      </c>
    </row>
    <row r="80" spans="1:5" s="5" customFormat="1" ht="13.5" thickBot="1" x14ac:dyDescent="0.25">
      <c r="A80" s="59"/>
      <c r="B80" s="79"/>
      <c r="C80" s="62"/>
      <c r="D80" s="62"/>
      <c r="E80" s="62"/>
    </row>
    <row r="81" s="5" customFormat="1" x14ac:dyDescent="0.2"/>
    <row r="82" s="5" customFormat="1" x14ac:dyDescent="0.2"/>
    <row r="83" s="5" customFormat="1" x14ac:dyDescent="0.2"/>
    <row r="84" s="5" customFormat="1" x14ac:dyDescent="0.2"/>
  </sheetData>
  <mergeCells count="21">
    <mergeCell ref="A68:B68"/>
    <mergeCell ref="A79:A80"/>
    <mergeCell ref="B79:B80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A2:E2"/>
    <mergeCell ref="A3:E3"/>
    <mergeCell ref="A4:E4"/>
    <mergeCell ref="A5:E5"/>
    <mergeCell ref="A7:B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2021-04-21T16:31:34Z</dcterms:created>
  <dcterms:modified xsi:type="dcterms:W3CDTF">2021-04-21T16:32:06Z</dcterms:modified>
</cp:coreProperties>
</file>