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_daguilar\Desktop\CONTROL INTERNO\2023\LDF\"/>
    </mc:Choice>
  </mc:AlternateContent>
  <xr:revisionPtr revIDLastSave="0" documentId="8_{FB78941A-7C15-4D4B-A18D-E7A1F75AF5C8}" xr6:coauthVersionLast="36" xr6:coauthVersionMax="36" xr10:uidLastSave="{00000000-0000-0000-0000-000000000000}"/>
  <bookViews>
    <workbookView xWindow="0" yWindow="0" windowWidth="21600" windowHeight="9105" xr2:uid="{C18E9735-7528-46DC-A054-929AA870B3AA}"/>
  </bookViews>
  <sheets>
    <sheet name="LDF F4 Balance" sheetId="1" r:id="rId1"/>
  </sheets>
  <externalReferences>
    <externalReference r:id="rId2"/>
    <externalReference r:id="rId3"/>
  </externalReferences>
  <definedNames>
    <definedName name="_xlnm.Print_Area" localSheetId="0">'LDF F4 Balance'!$A$2:$E$80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D76" i="1"/>
  <c r="E72" i="1"/>
  <c r="D72" i="1"/>
  <c r="D60" i="1"/>
  <c r="E55" i="1"/>
  <c r="C45" i="1"/>
  <c r="C72" i="1" s="1"/>
  <c r="E44" i="1"/>
  <c r="E43" i="1" s="1"/>
  <c r="D44" i="1"/>
  <c r="D56" i="1" s="1"/>
  <c r="C44" i="1"/>
  <c r="C56" i="1" s="1"/>
  <c r="D43" i="1"/>
  <c r="E42" i="1"/>
  <c r="E40" i="1" s="1"/>
  <c r="E47" i="1" s="1"/>
  <c r="D42" i="1"/>
  <c r="D71" i="1" s="1"/>
  <c r="D70" i="1" s="1"/>
  <c r="C42" i="1"/>
  <c r="C71" i="1" s="1"/>
  <c r="D41" i="1"/>
  <c r="D55" i="1" s="1"/>
  <c r="C41" i="1"/>
  <c r="C55" i="1" s="1"/>
  <c r="C54" i="1" s="1"/>
  <c r="D40" i="1"/>
  <c r="D47" i="1" s="1"/>
  <c r="E31" i="1"/>
  <c r="D31" i="1"/>
  <c r="D30" i="1" s="1"/>
  <c r="C31" i="1"/>
  <c r="E30" i="1"/>
  <c r="C30" i="1"/>
  <c r="E20" i="1"/>
  <c r="E60" i="1" s="1"/>
  <c r="D19" i="1"/>
  <c r="E17" i="1"/>
  <c r="E74" i="1" s="1"/>
  <c r="D17" i="1"/>
  <c r="D74" i="1" s="1"/>
  <c r="C17" i="1"/>
  <c r="C74" i="1" s="1"/>
  <c r="E16" i="1"/>
  <c r="E58" i="1" s="1"/>
  <c r="D16" i="1"/>
  <c r="D58" i="1" s="1"/>
  <c r="C16" i="1"/>
  <c r="C58" i="1" s="1"/>
  <c r="D15" i="1"/>
  <c r="E13" i="1"/>
  <c r="C13" i="1"/>
  <c r="E12" i="1"/>
  <c r="E69" i="1" s="1"/>
  <c r="D12" i="1"/>
  <c r="D69" i="1" s="1"/>
  <c r="C12" i="1"/>
  <c r="C69" i="1" s="1"/>
  <c r="E11" i="1"/>
  <c r="E53" i="1" s="1"/>
  <c r="D11" i="1"/>
  <c r="D53" i="1" s="1"/>
  <c r="C11" i="1"/>
  <c r="C53" i="1" s="1"/>
  <c r="C62" i="1" s="1"/>
  <c r="C63" i="1" s="1"/>
  <c r="E10" i="1"/>
  <c r="C10" i="1"/>
  <c r="D78" i="1" l="1"/>
  <c r="D79" i="1" s="1"/>
  <c r="D54" i="1"/>
  <c r="D62" i="1" s="1"/>
  <c r="D63" i="1" s="1"/>
  <c r="C70" i="1"/>
  <c r="C78" i="1" s="1"/>
  <c r="C79" i="1" s="1"/>
  <c r="D10" i="1"/>
  <c r="D23" i="1" s="1"/>
  <c r="D24" i="1" s="1"/>
  <c r="D25" i="1" s="1"/>
  <c r="D34" i="1" s="1"/>
  <c r="E15" i="1"/>
  <c r="E23" i="1" s="1"/>
  <c r="E24" i="1" s="1"/>
  <c r="E25" i="1" s="1"/>
  <c r="E34" i="1" s="1"/>
  <c r="E19" i="1"/>
  <c r="C40" i="1"/>
  <c r="C43" i="1"/>
  <c r="E56" i="1"/>
  <c r="E54" i="1" s="1"/>
  <c r="E62" i="1" s="1"/>
  <c r="E63" i="1" s="1"/>
  <c r="E71" i="1"/>
  <c r="E70" i="1" s="1"/>
  <c r="E78" i="1" s="1"/>
  <c r="E79" i="1" s="1"/>
  <c r="C15" i="1"/>
  <c r="C23" i="1" s="1"/>
  <c r="C24" i="1" s="1"/>
  <c r="C25" i="1" s="1"/>
  <c r="C34" i="1" s="1"/>
  <c r="C47" i="1" l="1"/>
</calcChain>
</file>

<file path=xl/sharedStrings.xml><?xml version="1.0" encoding="utf-8"?>
<sst xmlns="http://schemas.openxmlformats.org/spreadsheetml/2006/main" count="72" uniqueCount="47">
  <si>
    <t>Formato 4</t>
  </si>
  <si>
    <t>Balance Presupuestario - LDF</t>
  </si>
  <si>
    <t xml:space="preserve"> </t>
  </si>
  <si>
    <t>Del 1 de enero al 30 de junio de 2023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</si>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</sst>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lightGray">
        <bgColor rgb="FFBFBFB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3" borderId="11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indent="2"/>
    </xf>
    <xf numFmtId="164" fontId="7" fillId="0" borderId="11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6" fillId="0" borderId="11" xfId="0" applyNumberFormat="1" applyFont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164" fontId="6" fillId="4" borderId="5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vertical="center" wrapText="1"/>
    </xf>
    <xf numFmtId="164" fontId="9" fillId="0" borderId="11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164" fontId="3" fillId="3" borderId="5" xfId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indent="1"/>
    </xf>
    <xf numFmtId="164" fontId="6" fillId="0" borderId="5" xfId="1" applyFont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vertical="center" wrapText="1"/>
    </xf>
    <xf numFmtId="164" fontId="7" fillId="0" borderId="5" xfId="1" applyFont="1" applyBorder="1" applyAlignment="1">
      <alignment vertical="center" wrapText="1"/>
    </xf>
    <xf numFmtId="164" fontId="3" fillId="0" borderId="5" xfId="1" applyFont="1" applyBorder="1" applyAlignment="1">
      <alignment vertical="center" wrapText="1"/>
    </xf>
    <xf numFmtId="164" fontId="6" fillId="0" borderId="8" xfId="1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3" borderId="5" xfId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164" fontId="6" fillId="0" borderId="5" xfId="1" applyFont="1" applyBorder="1" applyAlignment="1">
      <alignment vertical="center"/>
    </xf>
    <xf numFmtId="164" fontId="7" fillId="0" borderId="5" xfId="1" applyFont="1" applyFill="1" applyBorder="1" applyAlignment="1">
      <alignment vertical="center"/>
    </xf>
    <xf numFmtId="164" fontId="6" fillId="0" borderId="5" xfId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indent="1"/>
    </xf>
    <xf numFmtId="0" fontId="6" fillId="4" borderId="5" xfId="0" applyFont="1" applyFill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16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%20Trimestre/Base%20Balance%20presupuestario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yeccion%20In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F F5 Analitico de Ingresos"/>
      <sheetName val="LDF F4 Balance"/>
      <sheetName val="LDF F6a) EG modif"/>
    </sheetNames>
    <sheetDataSet>
      <sheetData sheetId="0">
        <row r="42">
          <cell r="D42">
            <v>2020953726</v>
          </cell>
          <cell r="G42">
            <v>1356925728.9999998</v>
          </cell>
          <cell r="H42">
            <v>1341001606.6699998</v>
          </cell>
        </row>
        <row r="67">
          <cell r="D67">
            <v>623763093</v>
          </cell>
          <cell r="G67">
            <v>423305016.50999999</v>
          </cell>
          <cell r="H67">
            <v>423305016.50999999</v>
          </cell>
        </row>
        <row r="70">
          <cell r="D70">
            <v>230000000</v>
          </cell>
        </row>
        <row r="75">
          <cell r="D75">
            <v>230000000</v>
          </cell>
          <cell r="G75">
            <v>0</v>
          </cell>
        </row>
        <row r="76">
          <cell r="D76">
            <v>0</v>
          </cell>
          <cell r="G76">
            <v>62722999.990000002</v>
          </cell>
          <cell r="H76">
            <v>62722999.990000002</v>
          </cell>
        </row>
      </sheetData>
      <sheetData sheetId="1"/>
      <sheetData sheetId="2">
        <row r="9">
          <cell r="C9">
            <v>2250953730.0000005</v>
          </cell>
          <cell r="F9">
            <v>966109231.4799999</v>
          </cell>
          <cell r="G9">
            <v>929764667.2299999</v>
          </cell>
        </row>
        <row r="85">
          <cell r="C85">
            <v>103344773.34999999</v>
          </cell>
          <cell r="F85">
            <v>69135197.409999996</v>
          </cell>
          <cell r="G85">
            <v>69135197.409999996</v>
          </cell>
        </row>
        <row r="86">
          <cell r="C86">
            <v>25705518.68</v>
          </cell>
          <cell r="F86">
            <v>17065954.890000001</v>
          </cell>
          <cell r="G86">
            <v>17065954.890000001</v>
          </cell>
        </row>
        <row r="87">
          <cell r="C87">
            <v>0</v>
          </cell>
          <cell r="F87">
            <v>0</v>
          </cell>
          <cell r="G87">
            <v>0</v>
          </cell>
        </row>
        <row r="88">
          <cell r="C88">
            <v>0</v>
          </cell>
          <cell r="F88">
            <v>0</v>
          </cell>
          <cell r="G88">
            <v>0</v>
          </cell>
        </row>
        <row r="93">
          <cell r="C93">
            <v>623763089</v>
          </cell>
          <cell r="F93">
            <v>367968234.30000001</v>
          </cell>
          <cell r="G93">
            <v>350578185.85999995</v>
          </cell>
        </row>
        <row r="169">
          <cell r="C169">
            <v>0</v>
          </cell>
          <cell r="F169">
            <v>13058979.970000001</v>
          </cell>
          <cell r="G169">
            <v>13058979.970000001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INGRESOS"/>
      <sheetName val="EGRESOS"/>
      <sheetName val="LDF F5 Analitico de Ingresos"/>
      <sheetName val="LDF F6a) EG"/>
    </sheetNames>
    <sheetDataSet>
      <sheetData sheetId="0"/>
      <sheetData sheetId="1"/>
      <sheetData sheetId="2"/>
      <sheetData sheetId="3"/>
      <sheetData sheetId="4">
        <row r="169">
          <cell r="C16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AB2D-1FAC-48A5-822D-55F6D2E2CF2F}">
  <sheetPr>
    <tabColor theme="5" tint="0.39997558519241921"/>
    <pageSetUpPr fitToPage="1"/>
  </sheetPr>
  <dimension ref="A1:E84"/>
  <sheetViews>
    <sheetView tabSelected="1" topLeftCell="A37" workbookViewId="0">
      <selection activeCell="E65" sqref="E65:E66"/>
    </sheetView>
  </sheetViews>
  <sheetFormatPr baseColWidth="10" defaultRowHeight="15" x14ac:dyDescent="0.25"/>
  <cols>
    <col min="1" max="1" width="4.5703125" customWidth="1"/>
    <col min="2" max="2" width="90.5703125" customWidth="1"/>
    <col min="3" max="3" width="18.140625" customWidth="1"/>
    <col min="4" max="4" width="18" customWidth="1"/>
    <col min="5" max="5" width="17.7109375" customWidth="1"/>
  </cols>
  <sheetData>
    <row r="1" spans="1:5" ht="36.75" thickBot="1" x14ac:dyDescent="0.3">
      <c r="A1" s="1" t="s">
        <v>0</v>
      </c>
      <c r="B1" s="1" t="s">
        <v>1</v>
      </c>
    </row>
    <row r="2" spans="1:5" s="5" customFormat="1" ht="12.75" x14ac:dyDescent="0.2">
      <c r="A2" s="2" t="s">
        <v>2</v>
      </c>
      <c r="B2" s="3"/>
      <c r="C2" s="3"/>
      <c r="D2" s="3"/>
      <c r="E2" s="4"/>
    </row>
    <row r="3" spans="1:5" s="5" customFormat="1" ht="12.75" x14ac:dyDescent="0.2">
      <c r="A3" s="6" t="s">
        <v>1</v>
      </c>
      <c r="B3" s="7"/>
      <c r="C3" s="7"/>
      <c r="D3" s="7"/>
      <c r="E3" s="8"/>
    </row>
    <row r="4" spans="1:5" s="5" customFormat="1" ht="12.75" x14ac:dyDescent="0.2">
      <c r="A4" s="6" t="s">
        <v>3</v>
      </c>
      <c r="B4" s="7"/>
      <c r="C4" s="7"/>
      <c r="D4" s="7"/>
      <c r="E4" s="8"/>
    </row>
    <row r="5" spans="1:5" s="5" customFormat="1" ht="13.5" thickBot="1" x14ac:dyDescent="0.25">
      <c r="A5" s="9" t="s">
        <v>4</v>
      </c>
      <c r="B5" s="10"/>
      <c r="C5" s="10"/>
      <c r="D5" s="10"/>
      <c r="E5" s="11"/>
    </row>
    <row r="6" spans="1:5" s="5" customFormat="1" ht="13.5" thickBot="1" x14ac:dyDescent="0.25">
      <c r="A6" s="12"/>
    </row>
    <row r="7" spans="1:5" s="5" customFormat="1" ht="15.75" customHeight="1" x14ac:dyDescent="0.2">
      <c r="A7" s="13" t="s">
        <v>5</v>
      </c>
      <c r="B7" s="14"/>
      <c r="C7" s="15" t="s">
        <v>6</v>
      </c>
      <c r="D7" s="16" t="s">
        <v>7</v>
      </c>
      <c r="E7" s="15" t="s">
        <v>8</v>
      </c>
    </row>
    <row r="8" spans="1:5" s="5" customFormat="1" ht="15.75" customHeight="1" thickBot="1" x14ac:dyDescent="0.25">
      <c r="A8" s="17"/>
      <c r="B8" s="18"/>
      <c r="C8" s="19" t="s">
        <v>9</v>
      </c>
      <c r="D8" s="20"/>
      <c r="E8" s="19" t="s">
        <v>10</v>
      </c>
    </row>
    <row r="9" spans="1:5" s="5" customFormat="1" ht="12.75" x14ac:dyDescent="0.2">
      <c r="A9" s="21"/>
      <c r="B9" s="22"/>
      <c r="C9" s="23"/>
      <c r="D9" s="23"/>
      <c r="E9" s="23"/>
    </row>
    <row r="10" spans="1:5" s="5" customFormat="1" ht="12.75" x14ac:dyDescent="0.2">
      <c r="A10" s="21"/>
      <c r="B10" s="24" t="s">
        <v>11</v>
      </c>
      <c r="C10" s="25">
        <f>SUM(C11:C13)</f>
        <v>2874716819</v>
      </c>
      <c r="D10" s="25">
        <f t="shared" ref="D10:E10" si="0">SUM(D11:D13)</f>
        <v>1780230745.5099998</v>
      </c>
      <c r="E10" s="25">
        <f t="shared" si="0"/>
        <v>1764306623.1799998</v>
      </c>
    </row>
    <row r="11" spans="1:5" s="5" customFormat="1" ht="12.75" x14ac:dyDescent="0.2">
      <c r="A11" s="21"/>
      <c r="B11" s="26" t="s">
        <v>12</v>
      </c>
      <c r="C11" s="27">
        <f>'[1]LDF F5 Analitico de Ingresos'!D42</f>
        <v>2020953726</v>
      </c>
      <c r="D11" s="28">
        <f>'[1]LDF F5 Analitico de Ingresos'!G42</f>
        <v>1356925728.9999998</v>
      </c>
      <c r="E11" s="28">
        <f>'[1]LDF F5 Analitico de Ingresos'!H42</f>
        <v>1341001606.6699998</v>
      </c>
    </row>
    <row r="12" spans="1:5" s="5" customFormat="1" ht="12.75" x14ac:dyDescent="0.2">
      <c r="A12" s="21"/>
      <c r="B12" s="26" t="s">
        <v>13</v>
      </c>
      <c r="C12" s="27">
        <f>'[1]LDF F5 Analitico de Ingresos'!D67</f>
        <v>623763093</v>
      </c>
      <c r="D12" s="28">
        <f>'[1]LDF F5 Analitico de Ingresos'!G67</f>
        <v>423305016.50999999</v>
      </c>
      <c r="E12" s="28">
        <f>'[1]LDF F5 Analitico de Ingresos'!H67</f>
        <v>423305016.50999999</v>
      </c>
    </row>
    <row r="13" spans="1:5" s="5" customFormat="1" ht="12.75" x14ac:dyDescent="0.2">
      <c r="A13" s="21"/>
      <c r="B13" s="26" t="s">
        <v>14</v>
      </c>
      <c r="C13" s="27">
        <f>'[1]LDF F5 Analitico de Ingresos'!D70</f>
        <v>230000000</v>
      </c>
      <c r="D13" s="28">
        <v>0</v>
      </c>
      <c r="E13" s="28">
        <f>D13</f>
        <v>0</v>
      </c>
    </row>
    <row r="14" spans="1:5" s="5" customFormat="1" ht="12.75" x14ac:dyDescent="0.2">
      <c r="A14" s="21"/>
      <c r="B14" s="22"/>
      <c r="C14" s="23"/>
      <c r="D14" s="23"/>
      <c r="E14" s="23"/>
    </row>
    <row r="15" spans="1:5" s="5" customFormat="1" ht="14.25" x14ac:dyDescent="0.2">
      <c r="A15" s="29"/>
      <c r="B15" s="24" t="s">
        <v>15</v>
      </c>
      <c r="C15" s="25">
        <f>SUM(C16:C17)</f>
        <v>2771372045.6500006</v>
      </c>
      <c r="D15" s="25">
        <f t="shared" ref="D15:E15" si="1">SUM(D16:D17)</f>
        <v>1251883288.3999999</v>
      </c>
      <c r="E15" s="25">
        <f t="shared" si="1"/>
        <v>1198148675.7099998</v>
      </c>
    </row>
    <row r="16" spans="1:5" s="5" customFormat="1" ht="12.75" x14ac:dyDescent="0.2">
      <c r="A16" s="21"/>
      <c r="B16" s="26" t="s">
        <v>16</v>
      </c>
      <c r="C16" s="30">
        <f>'[1]LDF F6a) EG modif'!C9-'[1]LDF F6a) EG modif'!C85</f>
        <v>2147608956.6500006</v>
      </c>
      <c r="D16" s="30">
        <f>'[1]LDF F6a) EG modif'!F9-'[1]LDF F6a) EG modif'!F85</f>
        <v>896974034.06999993</v>
      </c>
      <c r="E16" s="30">
        <f>'[1]LDF F6a) EG modif'!G9-'[1]LDF F6a) EG modif'!G85</f>
        <v>860629469.81999993</v>
      </c>
    </row>
    <row r="17" spans="1:5" s="5" customFormat="1" ht="12.75" x14ac:dyDescent="0.2">
      <c r="A17" s="21"/>
      <c r="B17" s="26" t="s">
        <v>17</v>
      </c>
      <c r="C17" s="30">
        <f>'[1]LDF F6a) EG modif'!C93-'[1]LDF F6a) EG modif'!C169</f>
        <v>623763089</v>
      </c>
      <c r="D17" s="30">
        <f>'[1]LDF F6a) EG modif'!F93-'[1]LDF F6a) EG modif'!F169</f>
        <v>354909254.32999998</v>
      </c>
      <c r="E17" s="30">
        <f>'[1]LDF F6a) EG modif'!G93-'[1]LDF F6a) EG modif'!G169</f>
        <v>337519205.88999993</v>
      </c>
    </row>
    <row r="18" spans="1:5" s="5" customFormat="1" ht="12.75" x14ac:dyDescent="0.2">
      <c r="A18" s="21"/>
      <c r="B18" s="22"/>
      <c r="C18" s="31"/>
      <c r="D18" s="31"/>
      <c r="E18" s="31"/>
    </row>
    <row r="19" spans="1:5" s="5" customFormat="1" ht="12.75" x14ac:dyDescent="0.2">
      <c r="A19" s="21"/>
      <c r="B19" s="24" t="s">
        <v>18</v>
      </c>
      <c r="C19" s="32"/>
      <c r="D19" s="33">
        <f>SUM(D20:D21)</f>
        <v>9812860.5799998902</v>
      </c>
      <c r="E19" s="33">
        <f t="shared" ref="E19" si="2">SUM(E20:E21)</f>
        <v>9812860.5799998902</v>
      </c>
    </row>
    <row r="20" spans="1:5" s="5" customFormat="1" ht="12.75" x14ac:dyDescent="0.2">
      <c r="A20" s="21"/>
      <c r="B20" s="26" t="s">
        <v>19</v>
      </c>
      <c r="C20" s="32"/>
      <c r="D20" s="33">
        <v>9812860.5799998902</v>
      </c>
      <c r="E20" s="33">
        <f>D20</f>
        <v>9812860.5799998902</v>
      </c>
    </row>
    <row r="21" spans="1:5" s="5" customFormat="1" ht="12.75" x14ac:dyDescent="0.2">
      <c r="A21" s="21"/>
      <c r="B21" s="26" t="s">
        <v>20</v>
      </c>
      <c r="C21" s="32"/>
      <c r="D21" s="34"/>
      <c r="E21" s="34"/>
    </row>
    <row r="22" spans="1:5" s="5" customFormat="1" ht="12.75" x14ac:dyDescent="0.2">
      <c r="A22" s="21"/>
      <c r="B22" s="22"/>
      <c r="C22" s="31"/>
      <c r="D22" s="31"/>
      <c r="E22" s="31"/>
    </row>
    <row r="23" spans="1:5" s="5" customFormat="1" ht="12.75" x14ac:dyDescent="0.2">
      <c r="A23" s="21"/>
      <c r="B23" s="24" t="s">
        <v>21</v>
      </c>
      <c r="C23" s="35">
        <f>C10-C15+C19</f>
        <v>103344773.34999943</v>
      </c>
      <c r="D23" s="35">
        <f t="shared" ref="D23:E23" si="3">D10-D15+D19</f>
        <v>538160317.68999982</v>
      </c>
      <c r="E23" s="35">
        <f t="shared" si="3"/>
        <v>575970808.04999995</v>
      </c>
    </row>
    <row r="24" spans="1:5" s="5" customFormat="1" ht="12.75" x14ac:dyDescent="0.2">
      <c r="A24" s="21"/>
      <c r="B24" s="24" t="s">
        <v>22</v>
      </c>
      <c r="C24" s="35">
        <f>C23-C13</f>
        <v>-126655226.65000057</v>
      </c>
      <c r="D24" s="35">
        <f t="shared" ref="D24:E24" si="4">D23-D13</f>
        <v>538160317.68999982</v>
      </c>
      <c r="E24" s="35">
        <f t="shared" si="4"/>
        <v>575970808.04999995</v>
      </c>
    </row>
    <row r="25" spans="1:5" s="5" customFormat="1" ht="25.5" x14ac:dyDescent="0.2">
      <c r="A25" s="21"/>
      <c r="B25" s="24" t="s">
        <v>23</v>
      </c>
      <c r="C25" s="35">
        <f>C24-C19</f>
        <v>-126655226.65000057</v>
      </c>
      <c r="D25" s="35">
        <f t="shared" ref="D25:E25" si="5">D24-D19</f>
        <v>528347457.10999995</v>
      </c>
      <c r="E25" s="35">
        <f t="shared" si="5"/>
        <v>566157947.47000003</v>
      </c>
    </row>
    <row r="26" spans="1:5" s="5" customFormat="1" ht="13.5" thickBot="1" x14ac:dyDescent="0.25">
      <c r="A26" s="36"/>
      <c r="B26" s="37"/>
      <c r="C26" s="38"/>
      <c r="D26" s="38"/>
      <c r="E26" s="38"/>
    </row>
    <row r="27" spans="1:5" s="5" customFormat="1" ht="13.5" thickBot="1" x14ac:dyDescent="0.25">
      <c r="A27" s="12"/>
    </row>
    <row r="28" spans="1:5" s="5" customFormat="1" ht="13.5" thickBot="1" x14ac:dyDescent="0.25">
      <c r="A28" s="39" t="s">
        <v>24</v>
      </c>
      <c r="B28" s="40"/>
      <c r="C28" s="41" t="s">
        <v>25</v>
      </c>
      <c r="D28" s="41" t="s">
        <v>7</v>
      </c>
      <c r="E28" s="41" t="s">
        <v>26</v>
      </c>
    </row>
    <row r="29" spans="1:5" s="5" customFormat="1" ht="12.75" x14ac:dyDescent="0.2">
      <c r="A29" s="21"/>
      <c r="B29" s="22"/>
      <c r="C29" s="22"/>
      <c r="D29" s="22"/>
      <c r="E29" s="22"/>
    </row>
    <row r="30" spans="1:5" s="5" customFormat="1" ht="12.75" x14ac:dyDescent="0.2">
      <c r="A30" s="29"/>
      <c r="B30" s="24" t="s">
        <v>27</v>
      </c>
      <c r="C30" s="42">
        <f>SUM(C31:C32)</f>
        <v>25705518.68</v>
      </c>
      <c r="D30" s="42">
        <f t="shared" ref="D30:E30" si="6">SUM(D31:D32)</f>
        <v>17065954.890000001</v>
      </c>
      <c r="E30" s="42">
        <f t="shared" si="6"/>
        <v>17065954.890000001</v>
      </c>
    </row>
    <row r="31" spans="1:5" s="5" customFormat="1" ht="12.75" x14ac:dyDescent="0.2">
      <c r="A31" s="21"/>
      <c r="B31" s="43" t="s">
        <v>28</v>
      </c>
      <c r="C31" s="44">
        <f>'[1]LDF F6a) EG modif'!C86+'[1]LDF F6a) EG modif'!C87+'[1]LDF F6a) EG modif'!C88</f>
        <v>25705518.68</v>
      </c>
      <c r="D31" s="44">
        <f>'[1]LDF F6a) EG modif'!F86+'[1]LDF F6a) EG modif'!F87+'[1]LDF F6a) EG modif'!F88</f>
        <v>17065954.890000001</v>
      </c>
      <c r="E31" s="44">
        <f>'[1]LDF F6a) EG modif'!G86+'[1]LDF F6a) EG modif'!G87+'[1]LDF F6a) EG modif'!G88</f>
        <v>17065954.890000001</v>
      </c>
    </row>
    <row r="32" spans="1:5" s="5" customFormat="1" ht="12.75" x14ac:dyDescent="0.2">
      <c r="A32" s="21"/>
      <c r="B32" s="43" t="s">
        <v>29</v>
      </c>
      <c r="C32" s="45">
        <v>0</v>
      </c>
      <c r="D32" s="46">
        <v>0</v>
      </c>
      <c r="E32" s="46">
        <v>0</v>
      </c>
    </row>
    <row r="33" spans="1:5" s="5" customFormat="1" ht="12.75" x14ac:dyDescent="0.2">
      <c r="A33" s="21"/>
      <c r="B33" s="22"/>
      <c r="C33" s="47"/>
      <c r="D33" s="47"/>
      <c r="E33" s="47"/>
    </row>
    <row r="34" spans="1:5" s="5" customFormat="1" ht="12.75" x14ac:dyDescent="0.2">
      <c r="A34" s="29"/>
      <c r="B34" s="24" t="s">
        <v>30</v>
      </c>
      <c r="C34" s="48">
        <f>C25+C30</f>
        <v>-100949707.97000057</v>
      </c>
      <c r="D34" s="48">
        <f t="shared" ref="D34:E34" si="7">D25+D30</f>
        <v>545413412</v>
      </c>
      <c r="E34" s="48">
        <f t="shared" si="7"/>
        <v>583223902.36000001</v>
      </c>
    </row>
    <row r="35" spans="1:5" s="5" customFormat="1" ht="13.5" thickBot="1" x14ac:dyDescent="0.25">
      <c r="A35" s="36"/>
      <c r="B35" s="37"/>
      <c r="C35" s="49"/>
      <c r="D35" s="49"/>
      <c r="E35" s="49"/>
    </row>
    <row r="36" spans="1:5" s="5" customFormat="1" ht="13.5" thickBot="1" x14ac:dyDescent="0.25">
      <c r="A36" s="12"/>
    </row>
    <row r="37" spans="1:5" s="5" customFormat="1" ht="12.75" x14ac:dyDescent="0.2">
      <c r="A37" s="13" t="s">
        <v>24</v>
      </c>
      <c r="B37" s="14"/>
      <c r="C37" s="50" t="s">
        <v>31</v>
      </c>
      <c r="D37" s="50" t="s">
        <v>7</v>
      </c>
      <c r="E37" s="51" t="s">
        <v>8</v>
      </c>
    </row>
    <row r="38" spans="1:5" s="5" customFormat="1" ht="13.5" thickBot="1" x14ac:dyDescent="0.25">
      <c r="A38" s="17"/>
      <c r="B38" s="18"/>
      <c r="C38" s="52"/>
      <c r="D38" s="52"/>
      <c r="E38" s="53" t="s">
        <v>26</v>
      </c>
    </row>
    <row r="39" spans="1:5" s="5" customFormat="1" ht="12.75" x14ac:dyDescent="0.2">
      <c r="A39" s="54"/>
      <c r="B39" s="55"/>
      <c r="C39" s="55"/>
      <c r="D39" s="55"/>
      <c r="E39" s="55"/>
    </row>
    <row r="40" spans="1:5" s="5" customFormat="1" ht="12.75" x14ac:dyDescent="0.2">
      <c r="A40" s="56"/>
      <c r="B40" s="24" t="s">
        <v>32</v>
      </c>
      <c r="C40" s="57">
        <f>C41+C42</f>
        <v>230000000</v>
      </c>
      <c r="D40" s="57">
        <f t="shared" ref="D40:E40" si="8">D41+D42</f>
        <v>62722999.990000002</v>
      </c>
      <c r="E40" s="57">
        <f t="shared" si="8"/>
        <v>62722999.990000002</v>
      </c>
    </row>
    <row r="41" spans="1:5" s="5" customFormat="1" ht="12.75" x14ac:dyDescent="0.2">
      <c r="A41" s="54"/>
      <c r="B41" s="58" t="s">
        <v>33</v>
      </c>
      <c r="C41" s="59">
        <f>'[1]LDF F5 Analitico de Ingresos'!D75</f>
        <v>230000000</v>
      </c>
      <c r="D41" s="59">
        <f>'[1]LDF F5 Analitico de Ingresos'!G75</f>
        <v>0</v>
      </c>
      <c r="E41" s="59">
        <v>0</v>
      </c>
    </row>
    <row r="42" spans="1:5" s="5" customFormat="1" ht="12.75" x14ac:dyDescent="0.2">
      <c r="A42" s="54"/>
      <c r="B42" s="58" t="s">
        <v>34</v>
      </c>
      <c r="C42" s="45">
        <f>'[1]LDF F5 Analitico de Ingresos'!D76</f>
        <v>0</v>
      </c>
      <c r="D42" s="45">
        <f>'[1]LDF F5 Analitico de Ingresos'!G76</f>
        <v>62722999.990000002</v>
      </c>
      <c r="E42" s="45">
        <f>'[1]LDF F5 Analitico de Ingresos'!H76</f>
        <v>62722999.990000002</v>
      </c>
    </row>
    <row r="43" spans="1:5" s="5" customFormat="1" ht="12.75" x14ac:dyDescent="0.2">
      <c r="A43" s="56"/>
      <c r="B43" s="24" t="s">
        <v>35</v>
      </c>
      <c r="C43" s="57">
        <f>SUM(C44:C45)</f>
        <v>103344773.34999999</v>
      </c>
      <c r="D43" s="57">
        <f t="shared" ref="D43:E43" si="9">SUM(D44:D45)</f>
        <v>69135197.409999996</v>
      </c>
      <c r="E43" s="57">
        <f t="shared" si="9"/>
        <v>69135197.409999996</v>
      </c>
    </row>
    <row r="44" spans="1:5" s="5" customFormat="1" ht="12.75" x14ac:dyDescent="0.2">
      <c r="A44" s="54"/>
      <c r="B44" s="58" t="s">
        <v>36</v>
      </c>
      <c r="C44" s="60">
        <f>'[1]LDF F6a) EG modif'!C85</f>
        <v>103344773.34999999</v>
      </c>
      <c r="D44" s="60">
        <f>'[1]LDF F6a) EG modif'!F85</f>
        <v>69135197.409999996</v>
      </c>
      <c r="E44" s="60">
        <f>'[1]LDF F6a) EG modif'!G85</f>
        <v>69135197.409999996</v>
      </c>
    </row>
    <row r="45" spans="1:5" s="5" customFormat="1" ht="12.75" x14ac:dyDescent="0.2">
      <c r="A45" s="54"/>
      <c r="B45" s="58" t="s">
        <v>37</v>
      </c>
      <c r="C45" s="45">
        <f>'[2]LDF F6a) EG'!C169</f>
        <v>0</v>
      </c>
      <c r="D45" s="45">
        <v>0</v>
      </c>
      <c r="E45" s="45">
        <v>0</v>
      </c>
    </row>
    <row r="46" spans="1:5" s="5" customFormat="1" ht="12.75" x14ac:dyDescent="0.2">
      <c r="A46" s="54"/>
      <c r="B46" s="55"/>
      <c r="C46" s="61"/>
      <c r="D46" s="59"/>
      <c r="E46" s="59"/>
    </row>
    <row r="47" spans="1:5" s="5" customFormat="1" ht="12.75" x14ac:dyDescent="0.2">
      <c r="A47" s="62"/>
      <c r="B47" s="63" t="s">
        <v>38</v>
      </c>
      <c r="C47" s="64">
        <f>C40-C43</f>
        <v>126655226.65000001</v>
      </c>
      <c r="D47" s="65">
        <f t="shared" ref="D47:E47" si="10">D40-D43</f>
        <v>-6412197.4199999943</v>
      </c>
      <c r="E47" s="65">
        <f t="shared" si="10"/>
        <v>-6412197.4199999943</v>
      </c>
    </row>
    <row r="48" spans="1:5" s="5" customFormat="1" ht="13.5" thickBot="1" x14ac:dyDescent="0.25">
      <c r="A48" s="66"/>
      <c r="B48" s="67"/>
      <c r="C48" s="68"/>
      <c r="D48" s="69"/>
      <c r="E48" s="69"/>
    </row>
    <row r="49" spans="1:5" s="5" customFormat="1" ht="13.5" thickBot="1" x14ac:dyDescent="0.25">
      <c r="A49" s="12"/>
    </row>
    <row r="50" spans="1:5" s="5" customFormat="1" ht="12.75" x14ac:dyDescent="0.2">
      <c r="A50" s="13" t="s">
        <v>24</v>
      </c>
      <c r="B50" s="14"/>
      <c r="C50" s="51" t="s">
        <v>6</v>
      </c>
      <c r="D50" s="50" t="s">
        <v>7</v>
      </c>
      <c r="E50" s="51" t="s">
        <v>8</v>
      </c>
    </row>
    <row r="51" spans="1:5" s="5" customFormat="1" ht="13.5" thickBot="1" x14ac:dyDescent="0.25">
      <c r="A51" s="17"/>
      <c r="B51" s="18"/>
      <c r="C51" s="53" t="s">
        <v>25</v>
      </c>
      <c r="D51" s="52"/>
      <c r="E51" s="53" t="s">
        <v>26</v>
      </c>
    </row>
    <row r="52" spans="1:5" s="5" customFormat="1" ht="12.75" x14ac:dyDescent="0.2">
      <c r="A52" s="70"/>
      <c r="B52" s="71"/>
      <c r="C52" s="55"/>
      <c r="D52" s="55"/>
      <c r="E52" s="55"/>
    </row>
    <row r="53" spans="1:5" s="5" customFormat="1" ht="12.75" x14ac:dyDescent="0.2">
      <c r="A53" s="21"/>
      <c r="B53" s="22" t="s">
        <v>39</v>
      </c>
      <c r="C53" s="72">
        <f>C11</f>
        <v>2020953726</v>
      </c>
      <c r="D53" s="72">
        <f t="shared" ref="D53:E53" si="11">D11</f>
        <v>1356925728.9999998</v>
      </c>
      <c r="E53" s="72">
        <f t="shared" si="11"/>
        <v>1341001606.6699998</v>
      </c>
    </row>
    <row r="54" spans="1:5" s="5" customFormat="1" ht="12.75" x14ac:dyDescent="0.2">
      <c r="A54" s="21"/>
      <c r="B54" s="22" t="s">
        <v>40</v>
      </c>
      <c r="C54" s="73">
        <f>C55-C56</f>
        <v>126655226.65000001</v>
      </c>
      <c r="D54" s="73">
        <f t="shared" ref="D54:E54" si="12">D55-D56</f>
        <v>-69135197.409999996</v>
      </c>
      <c r="E54" s="73">
        <f t="shared" si="12"/>
        <v>-69135197.409999996</v>
      </c>
    </row>
    <row r="55" spans="1:5" s="5" customFormat="1" ht="12.75" x14ac:dyDescent="0.2">
      <c r="A55" s="21"/>
      <c r="B55" s="58" t="s">
        <v>33</v>
      </c>
      <c r="C55" s="74">
        <f>C41</f>
        <v>230000000</v>
      </c>
      <c r="D55" s="74">
        <f t="shared" ref="D55:E55" si="13">D41</f>
        <v>0</v>
      </c>
      <c r="E55" s="74">
        <f t="shared" si="13"/>
        <v>0</v>
      </c>
    </row>
    <row r="56" spans="1:5" s="5" customFormat="1" ht="12.75" x14ac:dyDescent="0.2">
      <c r="A56" s="21"/>
      <c r="B56" s="58" t="s">
        <v>36</v>
      </c>
      <c r="C56" s="74">
        <f>C44</f>
        <v>103344773.34999999</v>
      </c>
      <c r="D56" s="74">
        <f t="shared" ref="D56:E56" si="14">D44</f>
        <v>69135197.409999996</v>
      </c>
      <c r="E56" s="74">
        <f t="shared" si="14"/>
        <v>69135197.409999996</v>
      </c>
    </row>
    <row r="57" spans="1:5" s="5" customFormat="1" ht="12.75" x14ac:dyDescent="0.2">
      <c r="A57" s="21"/>
      <c r="B57" s="22"/>
      <c r="C57" s="55"/>
      <c r="D57" s="55"/>
      <c r="E57" s="55"/>
    </row>
    <row r="58" spans="1:5" s="5" customFormat="1" ht="12.75" x14ac:dyDescent="0.2">
      <c r="A58" s="54"/>
      <c r="B58" s="55" t="s">
        <v>16</v>
      </c>
      <c r="C58" s="74">
        <f>C16</f>
        <v>2147608956.6500006</v>
      </c>
      <c r="D58" s="74">
        <f t="shared" ref="D58:E58" si="15">D16</f>
        <v>896974034.06999993</v>
      </c>
      <c r="E58" s="74">
        <f t="shared" si="15"/>
        <v>860629469.81999993</v>
      </c>
    </row>
    <row r="59" spans="1:5" s="5" customFormat="1" ht="12.75" x14ac:dyDescent="0.2">
      <c r="A59" s="54"/>
      <c r="B59" s="55"/>
      <c r="C59" s="55"/>
      <c r="D59" s="55"/>
      <c r="E59" s="55"/>
    </row>
    <row r="60" spans="1:5" s="5" customFormat="1" ht="12.75" x14ac:dyDescent="0.2">
      <c r="A60" s="54"/>
      <c r="B60" s="55" t="s">
        <v>19</v>
      </c>
      <c r="C60" s="32">
        <v>0</v>
      </c>
      <c r="D60" s="45">
        <f>D20</f>
        <v>9812860.5799998902</v>
      </c>
      <c r="E60" s="45">
        <f>E20</f>
        <v>9812860.5799998902</v>
      </c>
    </row>
    <row r="61" spans="1:5" s="5" customFormat="1" ht="12.75" x14ac:dyDescent="0.2">
      <c r="A61" s="54"/>
      <c r="B61" s="55"/>
      <c r="C61" s="55"/>
      <c r="D61" s="45"/>
      <c r="E61" s="45"/>
    </row>
    <row r="62" spans="1:5" s="5" customFormat="1" ht="12.75" x14ac:dyDescent="0.2">
      <c r="A62" s="56"/>
      <c r="B62" s="75" t="s">
        <v>41</v>
      </c>
      <c r="C62" s="76">
        <f>C53+C54-C58+C60</f>
        <v>-4.0000004768371582</v>
      </c>
      <c r="D62" s="76">
        <f t="shared" ref="D62:E62" si="16">D53+D54-D58+D60</f>
        <v>400629358.09999961</v>
      </c>
      <c r="E62" s="76">
        <f t="shared" si="16"/>
        <v>421049800.01999968</v>
      </c>
    </row>
    <row r="63" spans="1:5" s="5" customFormat="1" ht="12.75" x14ac:dyDescent="0.2">
      <c r="A63" s="56"/>
      <c r="B63" s="75" t="s">
        <v>42</v>
      </c>
      <c r="C63" s="76">
        <f>C62-C54</f>
        <v>-126655230.65000048</v>
      </c>
      <c r="D63" s="76">
        <f t="shared" ref="D63:E63" si="17">D62-D54</f>
        <v>469764555.50999963</v>
      </c>
      <c r="E63" s="76">
        <f t="shared" si="17"/>
        <v>490184997.42999971</v>
      </c>
    </row>
    <row r="64" spans="1:5" s="5" customFormat="1" ht="13.5" thickBot="1" x14ac:dyDescent="0.25">
      <c r="A64" s="77"/>
      <c r="B64" s="78"/>
      <c r="C64" s="78"/>
      <c r="D64" s="79"/>
      <c r="E64" s="78"/>
    </row>
    <row r="65" spans="1:5" s="5" customFormat="1" ht="13.5" thickBot="1" x14ac:dyDescent="0.25">
      <c r="A65" s="12"/>
    </row>
    <row r="66" spans="1:5" s="5" customFormat="1" ht="12.75" x14ac:dyDescent="0.2">
      <c r="A66" s="13" t="s">
        <v>24</v>
      </c>
      <c r="B66" s="14"/>
      <c r="C66" s="50" t="s">
        <v>31</v>
      </c>
      <c r="D66" s="50" t="s">
        <v>7</v>
      </c>
      <c r="E66" s="51" t="s">
        <v>8</v>
      </c>
    </row>
    <row r="67" spans="1:5" s="5" customFormat="1" ht="13.5" thickBot="1" x14ac:dyDescent="0.25">
      <c r="A67" s="17"/>
      <c r="B67" s="18"/>
      <c r="C67" s="52"/>
      <c r="D67" s="52"/>
      <c r="E67" s="53" t="s">
        <v>26</v>
      </c>
    </row>
    <row r="68" spans="1:5" s="5" customFormat="1" ht="12.75" x14ac:dyDescent="0.2">
      <c r="A68" s="80"/>
      <c r="B68" s="81"/>
      <c r="C68" s="55"/>
      <c r="D68" s="55"/>
      <c r="E68" s="55"/>
    </row>
    <row r="69" spans="1:5" s="5" customFormat="1" ht="12.75" x14ac:dyDescent="0.2">
      <c r="A69" s="54"/>
      <c r="B69" s="55" t="s">
        <v>13</v>
      </c>
      <c r="C69" s="72">
        <f>C12</f>
        <v>623763093</v>
      </c>
      <c r="D69" s="72">
        <f t="shared" ref="D69:E69" si="18">D12</f>
        <v>423305016.50999999</v>
      </c>
      <c r="E69" s="72">
        <f t="shared" si="18"/>
        <v>423305016.50999999</v>
      </c>
    </row>
    <row r="70" spans="1:5" s="5" customFormat="1" ht="25.5" x14ac:dyDescent="0.2">
      <c r="A70" s="54"/>
      <c r="B70" s="22" t="s">
        <v>43</v>
      </c>
      <c r="C70" s="82">
        <f>C71+C72</f>
        <v>0</v>
      </c>
      <c r="D70" s="82">
        <f t="shared" ref="D70:E70" si="19">D71+D72</f>
        <v>62722999.990000002</v>
      </c>
      <c r="E70" s="82">
        <f t="shared" si="19"/>
        <v>62722999.990000002</v>
      </c>
    </row>
    <row r="71" spans="1:5" s="5" customFormat="1" ht="12.75" x14ac:dyDescent="0.2">
      <c r="A71" s="54"/>
      <c r="B71" s="43" t="s">
        <v>34</v>
      </c>
      <c r="C71" s="72">
        <f>C42</f>
        <v>0</v>
      </c>
      <c r="D71" s="72">
        <f t="shared" ref="D71:E71" si="20">D42</f>
        <v>62722999.990000002</v>
      </c>
      <c r="E71" s="72">
        <f t="shared" si="20"/>
        <v>62722999.990000002</v>
      </c>
    </row>
    <row r="72" spans="1:5" s="5" customFormat="1" ht="12.75" x14ac:dyDescent="0.2">
      <c r="A72" s="54"/>
      <c r="B72" s="83" t="s">
        <v>37</v>
      </c>
      <c r="C72" s="72">
        <f>C45</f>
        <v>0</v>
      </c>
      <c r="D72" s="72">
        <f t="shared" ref="D72:E72" si="21">D45</f>
        <v>0</v>
      </c>
      <c r="E72" s="72">
        <f t="shared" si="21"/>
        <v>0</v>
      </c>
    </row>
    <row r="73" spans="1:5" s="5" customFormat="1" ht="12.75" x14ac:dyDescent="0.2">
      <c r="A73" s="54"/>
      <c r="B73" s="55"/>
      <c r="C73" s="55"/>
      <c r="D73" s="55"/>
      <c r="E73" s="55"/>
    </row>
    <row r="74" spans="1:5" s="5" customFormat="1" ht="12.75" x14ac:dyDescent="0.2">
      <c r="A74" s="54"/>
      <c r="B74" s="55" t="s">
        <v>44</v>
      </c>
      <c r="C74" s="74">
        <f>C17</f>
        <v>623763089</v>
      </c>
      <c r="D74" s="74">
        <f t="shared" ref="D74:E74" si="22">D17</f>
        <v>354909254.32999998</v>
      </c>
      <c r="E74" s="74">
        <f t="shared" si="22"/>
        <v>337519205.88999993</v>
      </c>
    </row>
    <row r="75" spans="1:5" s="5" customFormat="1" ht="12.75" x14ac:dyDescent="0.2">
      <c r="A75" s="54"/>
      <c r="B75" s="55"/>
      <c r="C75" s="55"/>
      <c r="D75" s="45"/>
      <c r="E75" s="55"/>
    </row>
    <row r="76" spans="1:5" s="5" customFormat="1" ht="12.75" x14ac:dyDescent="0.2">
      <c r="A76" s="54"/>
      <c r="B76" s="22" t="s">
        <v>20</v>
      </c>
      <c r="C76" s="84"/>
      <c r="D76" s="34">
        <f>D21</f>
        <v>0</v>
      </c>
      <c r="E76" s="34">
        <f>E21</f>
        <v>0</v>
      </c>
    </row>
    <row r="77" spans="1:5" s="5" customFormat="1" ht="12.75" x14ac:dyDescent="0.2">
      <c r="A77" s="54"/>
      <c r="B77" s="55"/>
      <c r="C77" s="55"/>
      <c r="D77" s="55"/>
      <c r="E77" s="55"/>
    </row>
    <row r="78" spans="1:5" s="5" customFormat="1" ht="12.75" x14ac:dyDescent="0.2">
      <c r="A78" s="56"/>
      <c r="B78" s="75" t="s">
        <v>45</v>
      </c>
      <c r="C78" s="82">
        <f>C69+C70-C74+C76</f>
        <v>4</v>
      </c>
      <c r="D78" s="82">
        <f t="shared" ref="D78:E78" si="23">D69+D70-D74+D76</f>
        <v>131118762.17000002</v>
      </c>
      <c r="E78" s="82">
        <f t="shared" si="23"/>
        <v>148508810.61000007</v>
      </c>
    </row>
    <row r="79" spans="1:5" s="5" customFormat="1" ht="12.75" x14ac:dyDescent="0.2">
      <c r="A79" s="62"/>
      <c r="B79" s="63" t="s">
        <v>46</v>
      </c>
      <c r="C79" s="85">
        <f>C78-C70</f>
        <v>4</v>
      </c>
      <c r="D79" s="85">
        <f t="shared" ref="D79:E79" si="24">D78-D70</f>
        <v>68395762.180000007</v>
      </c>
      <c r="E79" s="85">
        <f t="shared" si="24"/>
        <v>85785810.620000064</v>
      </c>
    </row>
    <row r="80" spans="1:5" s="5" customFormat="1" ht="13.5" thickBot="1" x14ac:dyDescent="0.25">
      <c r="A80" s="66"/>
      <c r="B80" s="67"/>
      <c r="C80" s="69"/>
      <c r="D80" s="69"/>
      <c r="E80" s="69"/>
    </row>
    <row r="81" spans="4:4" s="5" customFormat="1" ht="12.75" x14ac:dyDescent="0.2"/>
    <row r="82" spans="4:4" s="5" customFormat="1" ht="12.75" x14ac:dyDescent="0.2"/>
    <row r="83" spans="4:4" s="5" customFormat="1" ht="12.75" x14ac:dyDescent="0.2">
      <c r="D83" s="86"/>
    </row>
    <row r="84" spans="4:4" s="5" customFormat="1" ht="12.75" x14ac:dyDescent="0.2"/>
  </sheetData>
  <mergeCells count="21">
    <mergeCell ref="A68:B68"/>
    <mergeCell ref="A79:A80"/>
    <mergeCell ref="B79:B80"/>
    <mergeCell ref="A50:B51"/>
    <mergeCell ref="D50:D51"/>
    <mergeCell ref="A52:B52"/>
    <mergeCell ref="A66:B67"/>
    <mergeCell ref="C66:C67"/>
    <mergeCell ref="D66:D67"/>
    <mergeCell ref="A28:B28"/>
    <mergeCell ref="A37:B38"/>
    <mergeCell ref="C37:C38"/>
    <mergeCell ref="D37:D38"/>
    <mergeCell ref="A47:A48"/>
    <mergeCell ref="B47:B48"/>
    <mergeCell ref="A2:E2"/>
    <mergeCell ref="A3:E3"/>
    <mergeCell ref="A4:E4"/>
    <mergeCell ref="A5:E5"/>
    <mergeCell ref="A7:B8"/>
    <mergeCell ref="D7:D8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F4 Balance</vt:lpstr>
      <vt:lpstr>'LDF F4 Balance'!Área_de_impresión</vt:lpstr>
    </vt:vector>
  </TitlesOfParts>
  <Company>H. Ayuntamiento de Durango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Aguilar Mendoza</dc:creator>
  <cp:lastModifiedBy>Diana Aguilar Mendoza</cp:lastModifiedBy>
  <dcterms:created xsi:type="dcterms:W3CDTF">2023-08-11T00:18:56Z</dcterms:created>
  <dcterms:modified xsi:type="dcterms:W3CDTF">2023-08-11T00:19:21Z</dcterms:modified>
</cp:coreProperties>
</file>