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CONAC MZO 21\"/>
    </mc:Choice>
  </mc:AlternateContent>
  <xr:revisionPtr revIDLastSave="0" documentId="13_ncr:1_{82010610-47A9-4B3E-8C04-D208990117A2}" xr6:coauthVersionLast="36" xr6:coauthVersionMax="36" xr10:uidLastSave="{00000000-0000-0000-0000-000000000000}"/>
  <bookViews>
    <workbookView xWindow="0" yWindow="0" windowWidth="21600" windowHeight="8925" xr2:uid="{E687837A-9985-4755-A6E6-2B77FFF75F7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C18" i="1"/>
  <c r="E18" i="1" s="1"/>
  <c r="G18" i="1" s="1"/>
  <c r="G17" i="1"/>
  <c r="G16" i="1"/>
  <c r="H15" i="1"/>
  <c r="H14" i="1" s="1"/>
  <c r="E15" i="1"/>
  <c r="E14" i="1" s="1"/>
  <c r="C15" i="1"/>
  <c r="F14" i="1"/>
  <c r="D14" i="1"/>
  <c r="G13" i="1"/>
  <c r="G12" i="1"/>
  <c r="H11" i="1"/>
  <c r="H10" i="1" s="1"/>
  <c r="H20" i="1" s="1"/>
  <c r="E11" i="1"/>
  <c r="C11" i="1"/>
  <c r="F10" i="1"/>
  <c r="E10" i="1"/>
  <c r="D10" i="1"/>
  <c r="D20" i="1" s="1"/>
  <c r="G15" i="1" l="1"/>
  <c r="G14" i="1" s="1"/>
  <c r="G11" i="1"/>
  <c r="G10" i="1" s="1"/>
  <c r="E20" i="1"/>
  <c r="G20" i="1"/>
  <c r="C10" i="1"/>
  <c r="C14" i="1"/>
  <c r="C20" i="1" l="1"/>
</calcChain>
</file>

<file path=xl/sharedStrings.xml><?xml version="1.0" encoding="utf-8"?>
<sst xmlns="http://schemas.openxmlformats.org/spreadsheetml/2006/main" count="54" uniqueCount="53">
  <si>
    <t>MUNICIPIO DE DURANGO (a)</t>
  </si>
  <si>
    <t>(PESOS)</t>
  </si>
  <si>
    <t xml:space="preserve"> 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</si>
  <si>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</si>
  <si>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</si>
  <si>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</si>
  <si>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</si>
  <si>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</si>
  <si>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</si>
  <si>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</si>
  <si>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</si>
  <si>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</si>
  <si>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</si>
  <si>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</si>
  <si>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</si>
  <si>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</si>
  <si>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+ 0.97%</t>
  </si>
  <si>
    <t>No aplica</t>
  </si>
  <si>
    <t>B. Bbva Bancomer</t>
  </si>
  <si>
    <t>TIIE + 1.3%</t>
  </si>
  <si>
    <t>0.58 Por Disposición</t>
  </si>
  <si>
    <t>Formato 2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</si>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</sst>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3" fontId="10" fillId="0" borderId="7" xfId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Estados%20Financieros%20CONAC%20y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9042021 255"/>
      <sheetName val="EA"/>
      <sheetName val="ESF"/>
      <sheetName val="LDF F1 ESF 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/>
      <sheetData sheetId="1"/>
      <sheetData sheetId="2">
        <row r="9">
          <cell r="H9">
            <v>25629910.890000001</v>
          </cell>
        </row>
      </sheetData>
      <sheetData sheetId="3"/>
      <sheetData sheetId="4"/>
      <sheetData sheetId="5"/>
      <sheetData sheetId="6"/>
      <sheetData sheetId="7">
        <row r="22">
          <cell r="F22">
            <v>309291515.51999998</v>
          </cell>
        </row>
        <row r="34">
          <cell r="F34">
            <v>330603317.03999996</v>
          </cell>
          <cell r="G34">
            <v>231845916.93000001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D9">
            <v>876596.04999999702</v>
          </cell>
        </row>
        <row r="10">
          <cell r="D10">
            <v>447390.32999999821</v>
          </cell>
        </row>
        <row r="11">
          <cell r="D11">
            <v>455804.6799999997</v>
          </cell>
        </row>
        <row r="12">
          <cell r="D12">
            <v>8383569</v>
          </cell>
        </row>
        <row r="13">
          <cell r="D13">
            <v>712027.40000000224</v>
          </cell>
        </row>
        <row r="14">
          <cell r="D14">
            <v>625544.97999999672</v>
          </cell>
        </row>
        <row r="15">
          <cell r="D15">
            <v>368397.08000000194</v>
          </cell>
        </row>
        <row r="16">
          <cell r="D16">
            <v>251303.30999999866</v>
          </cell>
        </row>
        <row r="17">
          <cell r="D17">
            <v>561796</v>
          </cell>
        </row>
        <row r="18">
          <cell r="D18">
            <v>280225</v>
          </cell>
        </row>
        <row r="19">
          <cell r="D19">
            <v>13636363.75</v>
          </cell>
        </row>
      </sheetData>
      <sheetData sheetId="18">
        <row r="8">
          <cell r="C8">
            <v>485804.66</v>
          </cell>
        </row>
        <row r="9">
          <cell r="C9">
            <v>247941.22</v>
          </cell>
        </row>
        <row r="10">
          <cell r="C10">
            <v>252469.25</v>
          </cell>
        </row>
        <row r="11">
          <cell r="C11">
            <v>505573.59</v>
          </cell>
        </row>
        <row r="12">
          <cell r="C12">
            <v>298207.94</v>
          </cell>
        </row>
        <row r="13">
          <cell r="C13">
            <v>308786.63</v>
          </cell>
        </row>
        <row r="14">
          <cell r="C14">
            <v>283802.15999999997</v>
          </cell>
        </row>
        <row r="15">
          <cell r="C15">
            <v>231067.01</v>
          </cell>
        </row>
        <row r="16">
          <cell r="C16">
            <v>219854.62</v>
          </cell>
        </row>
        <row r="17">
          <cell r="C17">
            <v>199874.23</v>
          </cell>
        </row>
        <row r="18">
          <cell r="D18">
            <v>231000.95999999999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C620-8FC6-4A21-ABD4-7A220E6B5D3B}">
  <sheetPr>
    <pageSetUpPr fitToPage="1"/>
  </sheetPr>
  <dimension ref="A1:I40"/>
  <sheetViews>
    <sheetView tabSelected="1" workbookViewId="0">
      <selection activeCell="K6" sqref="K6"/>
    </sheetView>
  </sheetViews>
  <sheetFormatPr baseColWidth="10" defaultRowHeight="15" x14ac:dyDescent="0.25"/>
  <cols>
    <col min="2" max="2" width="38.42578125" customWidth="1"/>
    <col min="3" max="3" width="19.42578125" customWidth="1"/>
    <col min="4" max="4" width="16.5703125" customWidth="1"/>
    <col min="5" max="5" width="16.85546875" customWidth="1"/>
    <col min="6" max="6" width="15.5703125" customWidth="1"/>
    <col min="7" max="7" width="15.7109375" customWidth="1"/>
    <col min="8" max="9" width="13.5703125" customWidth="1"/>
  </cols>
  <sheetData>
    <row r="1" spans="1:9" ht="15.75" thickBot="1" x14ac:dyDescent="0.3">
      <c r="A1" s="22" t="s">
        <v>21</v>
      </c>
      <c r="B1" s="52" t="s">
        <v>22</v>
      </c>
      <c r="C1" s="52"/>
      <c r="D1" s="52"/>
      <c r="E1" s="52"/>
      <c r="F1" s="52"/>
      <c r="G1" s="52"/>
      <c r="H1" s="52"/>
      <c r="I1" s="52"/>
    </row>
    <row r="2" spans="1:9" ht="15.75" thickBot="1" x14ac:dyDescent="0.3">
      <c r="A2" s="53" t="s">
        <v>0</v>
      </c>
      <c r="B2" s="54"/>
      <c r="C2" s="54"/>
      <c r="D2" s="54"/>
      <c r="E2" s="54"/>
      <c r="F2" s="54"/>
      <c r="G2" s="54"/>
      <c r="H2" s="54"/>
      <c r="I2" s="55"/>
    </row>
    <row r="3" spans="1:9" ht="15.75" thickBot="1" x14ac:dyDescent="0.3">
      <c r="A3" s="56" t="s">
        <v>22</v>
      </c>
      <c r="B3" s="57"/>
      <c r="C3" s="57"/>
      <c r="D3" s="57"/>
      <c r="E3" s="57"/>
      <c r="F3" s="57"/>
      <c r="G3" s="57"/>
      <c r="H3" s="57"/>
      <c r="I3" s="58"/>
    </row>
    <row r="4" spans="1:9" ht="15.75" thickBot="1" x14ac:dyDescent="0.3">
      <c r="A4" s="56" t="s">
        <v>52</v>
      </c>
      <c r="B4" s="57"/>
      <c r="C4" s="57"/>
      <c r="D4" s="57"/>
      <c r="E4" s="57"/>
      <c r="F4" s="57"/>
      <c r="G4" s="57"/>
      <c r="H4" s="57"/>
      <c r="I4" s="58"/>
    </row>
    <row r="5" spans="1:9" ht="15.75" thickBot="1" x14ac:dyDescent="0.3">
      <c r="A5" s="56" t="s">
        <v>1</v>
      </c>
      <c r="B5" s="57"/>
      <c r="C5" s="57"/>
      <c r="D5" s="57"/>
      <c r="E5" s="57"/>
      <c r="F5" s="57"/>
      <c r="G5" s="57"/>
      <c r="H5" s="57"/>
      <c r="I5" s="58"/>
    </row>
    <row r="6" spans="1:9" ht="24" x14ac:dyDescent="0.25">
      <c r="A6" s="46" t="s">
        <v>23</v>
      </c>
      <c r="B6" s="47"/>
      <c r="C6" s="24" t="s">
        <v>24</v>
      </c>
      <c r="D6" s="50" t="s">
        <v>25</v>
      </c>
      <c r="E6" s="50" t="s">
        <v>26</v>
      </c>
      <c r="F6" s="50" t="s">
        <v>27</v>
      </c>
      <c r="G6" s="24" t="s">
        <v>28</v>
      </c>
      <c r="H6" s="50" t="s">
        <v>29</v>
      </c>
      <c r="I6" s="50" t="s">
        <v>30</v>
      </c>
    </row>
    <row r="7" spans="1:9" ht="24.75" thickBot="1" x14ac:dyDescent="0.3">
      <c r="A7" s="48"/>
      <c r="B7" s="49"/>
      <c r="C7" s="2" t="s">
        <v>31</v>
      </c>
      <c r="D7" s="51"/>
      <c r="E7" s="51"/>
      <c r="F7" s="51"/>
      <c r="G7" s="2" t="s">
        <v>32</v>
      </c>
      <c r="H7" s="51"/>
      <c r="I7" s="51"/>
    </row>
    <row r="8" spans="1:9" x14ac:dyDescent="0.25">
      <c r="A8" s="44"/>
      <c r="B8" s="45"/>
      <c r="C8" s="4"/>
      <c r="D8" s="4"/>
      <c r="E8" s="4"/>
      <c r="F8" s="4"/>
      <c r="G8" s="4"/>
      <c r="H8" s="4"/>
      <c r="I8" s="4"/>
    </row>
    <row r="9" spans="1:9" x14ac:dyDescent="0.25">
      <c r="A9" s="33" t="s">
        <v>33</v>
      </c>
      <c r="B9" s="34"/>
      <c r="C9" s="3"/>
      <c r="D9" s="3"/>
      <c r="E9" s="3"/>
      <c r="F9" s="3"/>
      <c r="G9" s="3"/>
      <c r="H9" s="3"/>
      <c r="I9" s="3"/>
    </row>
    <row r="10" spans="1:9" x14ac:dyDescent="0.25">
      <c r="A10" s="33" t="s">
        <v>34</v>
      </c>
      <c r="B10" s="34"/>
      <c r="C10" s="25">
        <f>SUM(C11:C13)</f>
        <v>25629910.890000001</v>
      </c>
      <c r="D10" s="25">
        <f t="shared" ref="D10:H10" si="0">SUM(D11:D13)</f>
        <v>50000000</v>
      </c>
      <c r="E10" s="25">
        <f t="shared" si="0"/>
        <v>13636363.75</v>
      </c>
      <c r="F10" s="5">
        <f t="shared" si="0"/>
        <v>0</v>
      </c>
      <c r="G10" s="25">
        <f t="shared" si="0"/>
        <v>61993547.140000001</v>
      </c>
      <c r="H10" s="25">
        <f t="shared" si="0"/>
        <v>231000.95999999999</v>
      </c>
      <c r="I10" s="5">
        <v>0</v>
      </c>
    </row>
    <row r="11" spans="1:9" x14ac:dyDescent="0.25">
      <c r="A11" s="26"/>
      <c r="B11" s="27" t="s">
        <v>35</v>
      </c>
      <c r="C11" s="6">
        <f>[1]ESF!H9</f>
        <v>25629910.890000001</v>
      </c>
      <c r="D11" s="6">
        <v>50000000</v>
      </c>
      <c r="E11" s="6">
        <f>'[1]P END NETO'!D19</f>
        <v>13636363.75</v>
      </c>
      <c r="F11" s="6">
        <v>0</v>
      </c>
      <c r="G11" s="6">
        <f>C11+D11-E11</f>
        <v>61993547.140000001</v>
      </c>
      <c r="H11" s="6">
        <f>'[1]P INTS DEUDA'!D18</f>
        <v>231000.95999999999</v>
      </c>
      <c r="I11" s="6">
        <v>0</v>
      </c>
    </row>
    <row r="12" spans="1:9" x14ac:dyDescent="0.25">
      <c r="A12" s="28"/>
      <c r="B12" s="27" t="s">
        <v>36</v>
      </c>
      <c r="C12" s="6">
        <v>0</v>
      </c>
      <c r="D12" s="6">
        <v>0</v>
      </c>
      <c r="E12" s="6">
        <v>0</v>
      </c>
      <c r="F12" s="6">
        <v>0</v>
      </c>
      <c r="G12" s="6">
        <f t="shared" ref="G12:G13" si="1">C12+D12-E12+F12</f>
        <v>0</v>
      </c>
      <c r="H12" s="6">
        <v>0</v>
      </c>
      <c r="I12" s="6">
        <v>0</v>
      </c>
    </row>
    <row r="13" spans="1:9" x14ac:dyDescent="0.25">
      <c r="A13" s="28"/>
      <c r="B13" s="27" t="s">
        <v>37</v>
      </c>
      <c r="C13" s="6">
        <v>0</v>
      </c>
      <c r="D13" s="6">
        <v>0</v>
      </c>
      <c r="E13" s="6">
        <v>0</v>
      </c>
      <c r="F13" s="6">
        <v>0</v>
      </c>
      <c r="G13" s="6">
        <f t="shared" si="1"/>
        <v>0</v>
      </c>
      <c r="H13" s="6">
        <v>0</v>
      </c>
      <c r="I13" s="6">
        <v>0</v>
      </c>
    </row>
    <row r="14" spans="1:9" x14ac:dyDescent="0.25">
      <c r="A14" s="33" t="s">
        <v>38</v>
      </c>
      <c r="B14" s="34"/>
      <c r="C14" s="5">
        <f>SUM(C15:C17)</f>
        <v>309291515.51999998</v>
      </c>
      <c r="D14" s="5">
        <f t="shared" ref="D14:H14" si="2">SUM(D15:D17)</f>
        <v>0</v>
      </c>
      <c r="E14" s="5">
        <f t="shared" si="2"/>
        <v>12962653.829999994</v>
      </c>
      <c r="F14" s="5">
        <f t="shared" si="2"/>
        <v>0</v>
      </c>
      <c r="G14" s="5">
        <f t="shared" si="2"/>
        <v>296328861.69</v>
      </c>
      <c r="H14" s="5">
        <f t="shared" si="2"/>
        <v>3033381.31</v>
      </c>
      <c r="I14" s="5">
        <v>0</v>
      </c>
    </row>
    <row r="15" spans="1:9" x14ac:dyDescent="0.25">
      <c r="A15" s="26"/>
      <c r="B15" s="27" t="s">
        <v>39</v>
      </c>
      <c r="C15" s="6">
        <f>[1]EAD!F22</f>
        <v>309291515.51999998</v>
      </c>
      <c r="D15" s="6">
        <v>0</v>
      </c>
      <c r="E15" s="6">
        <f>SUM('[1]P END NETO'!D9:D18)</f>
        <v>12962653.829999994</v>
      </c>
      <c r="F15" s="6">
        <v>0</v>
      </c>
      <c r="G15" s="6">
        <f t="shared" ref="G15:G18" si="3">C15+D15-E15+F15</f>
        <v>296328861.69</v>
      </c>
      <c r="H15" s="6">
        <f>SUM('[1]P INTS DEUDA'!C8:C17)</f>
        <v>3033381.31</v>
      </c>
      <c r="I15" s="6">
        <v>0</v>
      </c>
    </row>
    <row r="16" spans="1:9" x14ac:dyDescent="0.25">
      <c r="A16" s="28"/>
      <c r="B16" s="27" t="s">
        <v>40</v>
      </c>
      <c r="C16" s="6">
        <v>0</v>
      </c>
      <c r="D16" s="6">
        <v>0</v>
      </c>
      <c r="E16" s="6">
        <v>0</v>
      </c>
      <c r="F16" s="6">
        <v>0</v>
      </c>
      <c r="G16" s="6">
        <f t="shared" si="3"/>
        <v>0</v>
      </c>
      <c r="H16" s="6">
        <v>0</v>
      </c>
      <c r="I16" s="6">
        <v>0</v>
      </c>
    </row>
    <row r="17" spans="1:9" x14ac:dyDescent="0.25">
      <c r="A17" s="28"/>
      <c r="B17" s="27" t="s">
        <v>41</v>
      </c>
      <c r="C17" s="6">
        <v>0</v>
      </c>
      <c r="D17" s="6">
        <v>0</v>
      </c>
      <c r="E17" s="6">
        <v>0</v>
      </c>
      <c r="F17" s="6">
        <v>0</v>
      </c>
      <c r="G17" s="6">
        <f t="shared" si="3"/>
        <v>0</v>
      </c>
      <c r="H17" s="6">
        <v>0</v>
      </c>
      <c r="I17" s="6">
        <v>0</v>
      </c>
    </row>
    <row r="18" spans="1:9" x14ac:dyDescent="0.25">
      <c r="A18" s="33" t="s">
        <v>42</v>
      </c>
      <c r="B18" s="34"/>
      <c r="C18" s="5">
        <f>[1]EAD!$F$34</f>
        <v>330603317.03999996</v>
      </c>
      <c r="D18" s="5"/>
      <c r="E18" s="5">
        <f>C18-[1]EAD!$G$34</f>
        <v>98757400.109999955</v>
      </c>
      <c r="F18" s="5">
        <v>0</v>
      </c>
      <c r="G18" s="5">
        <f t="shared" si="3"/>
        <v>231845916.93000001</v>
      </c>
      <c r="H18" s="5">
        <v>0</v>
      </c>
      <c r="I18" s="5">
        <v>0</v>
      </c>
    </row>
    <row r="19" spans="1:9" x14ac:dyDescent="0.25">
      <c r="A19" s="28"/>
      <c r="B19" s="27"/>
      <c r="C19" s="6"/>
      <c r="D19" s="6"/>
      <c r="E19" s="6"/>
      <c r="F19" s="6"/>
      <c r="G19" s="6"/>
      <c r="H19" s="6"/>
      <c r="I19" s="6">
        <v>0</v>
      </c>
    </row>
    <row r="20" spans="1:9" x14ac:dyDescent="0.25">
      <c r="A20" s="33" t="s">
        <v>43</v>
      </c>
      <c r="B20" s="34"/>
      <c r="C20" s="5">
        <f>C10+C14+C18</f>
        <v>665524743.44999993</v>
      </c>
      <c r="D20" s="5">
        <f t="shared" ref="D20:I20" si="4">D10+D14+D18</f>
        <v>50000000</v>
      </c>
      <c r="E20" s="5">
        <f t="shared" si="4"/>
        <v>125356417.68999995</v>
      </c>
      <c r="F20" s="5">
        <f t="shared" si="4"/>
        <v>0</v>
      </c>
      <c r="G20" s="5">
        <f t="shared" si="4"/>
        <v>590168325.75999999</v>
      </c>
      <c r="H20" s="5">
        <f t="shared" si="4"/>
        <v>3264382.27</v>
      </c>
      <c r="I20" s="5">
        <f t="shared" si="4"/>
        <v>0</v>
      </c>
    </row>
    <row r="21" spans="1:9" x14ac:dyDescent="0.25">
      <c r="A21" s="33"/>
      <c r="B21" s="34"/>
      <c r="C21" s="5"/>
      <c r="D21" s="5"/>
      <c r="E21" s="5"/>
      <c r="F21" s="5"/>
      <c r="G21" s="5"/>
      <c r="H21" s="5"/>
      <c r="I21" s="5"/>
    </row>
    <row r="22" spans="1:9" x14ac:dyDescent="0.25">
      <c r="A22" s="33" t="s">
        <v>44</v>
      </c>
      <c r="B22" s="34"/>
      <c r="C22" s="5"/>
      <c r="D22" s="5"/>
      <c r="E22" s="5"/>
      <c r="F22" s="5"/>
      <c r="G22" s="5"/>
      <c r="H22" s="5"/>
      <c r="I22" s="5"/>
    </row>
    <row r="23" spans="1:9" x14ac:dyDescent="0.25">
      <c r="A23" s="35" t="s">
        <v>45</v>
      </c>
      <c r="B23" s="36"/>
      <c r="C23" s="5">
        <v>0</v>
      </c>
      <c r="D23" s="5"/>
      <c r="E23" s="5"/>
      <c r="F23" s="5"/>
      <c r="G23" s="5"/>
      <c r="H23" s="5"/>
      <c r="I23" s="5"/>
    </row>
    <row r="24" spans="1:9" x14ac:dyDescent="0.25">
      <c r="A24" s="35" t="s">
        <v>46</v>
      </c>
      <c r="B24" s="36"/>
      <c r="C24" s="5">
        <v>0</v>
      </c>
      <c r="D24" s="5"/>
      <c r="E24" s="5"/>
      <c r="F24" s="5"/>
      <c r="G24" s="5"/>
      <c r="H24" s="5"/>
      <c r="I24" s="5"/>
    </row>
    <row r="25" spans="1:9" x14ac:dyDescent="0.25">
      <c r="A25" s="35" t="s">
        <v>47</v>
      </c>
      <c r="B25" s="36"/>
      <c r="C25" s="5">
        <v>0</v>
      </c>
      <c r="D25" s="5"/>
      <c r="E25" s="5"/>
      <c r="F25" s="5"/>
      <c r="G25" s="5"/>
      <c r="H25" s="5"/>
      <c r="I25" s="5"/>
    </row>
    <row r="26" spans="1:9" x14ac:dyDescent="0.25">
      <c r="A26" s="42"/>
      <c r="B26" s="43"/>
      <c r="C26" s="5"/>
      <c r="D26" s="5"/>
      <c r="E26" s="5"/>
      <c r="F26" s="5"/>
      <c r="G26" s="5"/>
      <c r="H26" s="5"/>
      <c r="I26" s="5"/>
    </row>
    <row r="27" spans="1:9" x14ac:dyDescent="0.25">
      <c r="A27" s="33" t="s">
        <v>48</v>
      </c>
      <c r="B27" s="34"/>
      <c r="C27" s="5"/>
      <c r="D27" s="5"/>
      <c r="E27" s="5"/>
      <c r="F27" s="5"/>
      <c r="G27" s="5"/>
      <c r="H27" s="5"/>
      <c r="I27" s="5"/>
    </row>
    <row r="28" spans="1:9" x14ac:dyDescent="0.25">
      <c r="A28" s="35" t="s">
        <v>49</v>
      </c>
      <c r="B28" s="36"/>
      <c r="C28" s="5">
        <v>0</v>
      </c>
      <c r="D28" s="5"/>
      <c r="E28" s="5"/>
      <c r="F28" s="5"/>
      <c r="G28" s="5"/>
      <c r="H28" s="5"/>
      <c r="I28" s="5"/>
    </row>
    <row r="29" spans="1:9" x14ac:dyDescent="0.25">
      <c r="A29" s="35" t="s">
        <v>50</v>
      </c>
      <c r="B29" s="36"/>
      <c r="C29" s="5">
        <v>0</v>
      </c>
      <c r="D29" s="5"/>
      <c r="E29" s="5"/>
      <c r="F29" s="5"/>
      <c r="G29" s="5"/>
      <c r="H29" s="5"/>
      <c r="I29" s="5"/>
    </row>
    <row r="30" spans="1:9" x14ac:dyDescent="0.25">
      <c r="A30" s="35" t="s">
        <v>51</v>
      </c>
      <c r="B30" s="36"/>
      <c r="C30" s="5">
        <v>0</v>
      </c>
      <c r="D30" s="5"/>
      <c r="E30" s="5"/>
      <c r="F30" s="5"/>
      <c r="G30" s="5"/>
      <c r="H30" s="5"/>
      <c r="I30" s="5"/>
    </row>
    <row r="31" spans="1:9" ht="15.75" thickBot="1" x14ac:dyDescent="0.3">
      <c r="A31" s="37"/>
      <c r="B31" s="38"/>
      <c r="C31" s="29"/>
      <c r="D31" s="29"/>
      <c r="E31" s="29"/>
      <c r="F31" s="29"/>
      <c r="G31" s="29"/>
      <c r="H31" s="29"/>
      <c r="I31" s="29"/>
    </row>
    <row r="32" spans="1:9" x14ac:dyDescent="0.25">
      <c r="A32" s="23"/>
      <c r="B32" s="1"/>
      <c r="C32" s="1"/>
      <c r="D32" s="1"/>
      <c r="E32" s="1"/>
      <c r="F32" s="1"/>
      <c r="G32" s="1"/>
      <c r="H32" s="1"/>
      <c r="I32" s="1"/>
    </row>
    <row r="33" spans="1:9" ht="15.75" thickBot="1" x14ac:dyDescent="0.3">
      <c r="A33" s="23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23"/>
      <c r="B34" s="39" t="s">
        <v>3</v>
      </c>
      <c r="C34" s="7" t="s">
        <v>4</v>
      </c>
      <c r="D34" s="7" t="s">
        <v>5</v>
      </c>
      <c r="E34" s="7" t="s">
        <v>6</v>
      </c>
      <c r="F34" s="30" t="s">
        <v>7</v>
      </c>
      <c r="G34" s="7" t="s">
        <v>8</v>
      </c>
      <c r="H34" s="1"/>
      <c r="I34" s="1"/>
    </row>
    <row r="35" spans="1:9" x14ac:dyDescent="0.25">
      <c r="A35" s="23"/>
      <c r="B35" s="40"/>
      <c r="C35" s="8" t="s">
        <v>9</v>
      </c>
      <c r="D35" s="8" t="s">
        <v>10</v>
      </c>
      <c r="E35" s="8" t="s">
        <v>11</v>
      </c>
      <c r="F35" s="31"/>
      <c r="G35" s="8" t="s">
        <v>12</v>
      </c>
      <c r="H35" s="1"/>
      <c r="I35" s="1"/>
    </row>
    <row r="36" spans="1:9" ht="15.75" thickBot="1" x14ac:dyDescent="0.3">
      <c r="A36" s="23"/>
      <c r="B36" s="41"/>
      <c r="C36" s="9"/>
      <c r="D36" s="10" t="s">
        <v>13</v>
      </c>
      <c r="E36" s="9"/>
      <c r="F36" s="32"/>
      <c r="G36" s="9"/>
      <c r="H36" s="1"/>
      <c r="I36" s="1"/>
    </row>
    <row r="37" spans="1:9" ht="25.5" x14ac:dyDescent="0.25">
      <c r="A37" s="23"/>
      <c r="B37" s="11" t="s">
        <v>14</v>
      </c>
      <c r="C37" s="12"/>
      <c r="D37" s="12"/>
      <c r="E37" s="12"/>
      <c r="F37" s="12"/>
      <c r="G37" s="12"/>
      <c r="H37" s="1"/>
      <c r="I37" s="1"/>
    </row>
    <row r="38" spans="1:9" x14ac:dyDescent="0.25">
      <c r="A38" s="23"/>
      <c r="B38" s="13" t="s">
        <v>15</v>
      </c>
      <c r="C38" s="14">
        <v>50000000</v>
      </c>
      <c r="D38" s="15">
        <v>308</v>
      </c>
      <c r="E38" s="16" t="s">
        <v>16</v>
      </c>
      <c r="F38" s="15" t="s">
        <v>17</v>
      </c>
      <c r="G38" s="17">
        <v>5.3499999999999999E-2</v>
      </c>
      <c r="H38" s="1"/>
      <c r="I38" s="1"/>
    </row>
    <row r="39" spans="1:9" x14ac:dyDescent="0.25">
      <c r="A39" s="23"/>
      <c r="B39" s="13" t="s">
        <v>18</v>
      </c>
      <c r="C39" s="14">
        <v>50000000</v>
      </c>
      <c r="D39" s="15">
        <v>308</v>
      </c>
      <c r="E39" s="18" t="s">
        <v>19</v>
      </c>
      <c r="F39" s="19" t="s">
        <v>20</v>
      </c>
      <c r="G39" s="17">
        <v>8.9300000000000004E-2</v>
      </c>
      <c r="H39" s="1"/>
      <c r="I39" s="1"/>
    </row>
    <row r="40" spans="1:9" ht="15.75" thickBot="1" x14ac:dyDescent="0.3">
      <c r="A40" s="23"/>
      <c r="B40" s="20" t="s">
        <v>2</v>
      </c>
      <c r="C40" s="21"/>
      <c r="D40" s="21"/>
      <c r="E40" s="21"/>
      <c r="F40" s="21"/>
      <c r="G40" s="21"/>
      <c r="H40" s="1"/>
      <c r="I40" s="1"/>
    </row>
  </sheetData>
  <mergeCells count="30">
    <mergeCell ref="I6:I7"/>
    <mergeCell ref="B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F34:F36"/>
    <mergeCell ref="A27:B27"/>
    <mergeCell ref="A28:B28"/>
    <mergeCell ref="A29:B29"/>
    <mergeCell ref="A30:B30"/>
    <mergeCell ref="A31:B31"/>
    <mergeCell ref="B34:B36"/>
  </mergeCells>
  <pageMargins left="0.7" right="0.7" top="0.75" bottom="0.75" header="0.3" footer="0.3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2021-04-30T21:27:25Z</cp:lastPrinted>
  <dcterms:created xsi:type="dcterms:W3CDTF">2021-04-30T21:25:49Z</dcterms:created>
  <dcterms:modified xsi:type="dcterms:W3CDTF">2021-07-14T22:20:30Z</dcterms:modified>
</cp:coreProperties>
</file>