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2\CONAC\2do trimestre\LDF\"/>
    </mc:Choice>
  </mc:AlternateContent>
  <xr:revisionPtr revIDLastSave="0" documentId="8_{C86F5646-2838-43B2-8F42-4EB38CDFC4BC}" xr6:coauthVersionLast="36" xr6:coauthVersionMax="36" xr10:uidLastSave="{00000000-0000-0000-0000-000000000000}"/>
  <bookViews>
    <workbookView xWindow="0" yWindow="0" windowWidth="21600" windowHeight="8805" xr2:uid="{FC5122C0-7735-4320-86B3-AB1C97214D0D}"/>
  </bookViews>
  <sheets>
    <sheet name="LDF F1 ESF " sheetId="1" r:id="rId1"/>
  </sheets>
  <externalReferences>
    <externalReference r:id="rId2"/>
  </externalReferences>
  <definedNames>
    <definedName name="_xlnm.Print_Area" localSheetId="0">'LDF F1 ESF '!$B$1:$H$81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G8" i="1"/>
  <c r="H8" i="1"/>
  <c r="J8" i="1"/>
  <c r="K8" i="1"/>
  <c r="L9" i="1"/>
  <c r="L10" i="1"/>
  <c r="L11" i="1"/>
  <c r="L12" i="1"/>
  <c r="L13" i="1"/>
  <c r="L14" i="1"/>
  <c r="L15" i="1"/>
  <c r="A16" i="1"/>
  <c r="C16" i="1"/>
  <c r="L16" i="1"/>
  <c r="L17" i="1"/>
  <c r="G18" i="1"/>
  <c r="K18" i="1" s="1"/>
  <c r="H18" i="1"/>
  <c r="J18" i="1"/>
  <c r="G22" i="1"/>
  <c r="C24" i="1"/>
  <c r="G26" i="1"/>
  <c r="G30" i="1"/>
  <c r="H30" i="1"/>
  <c r="G37" i="1"/>
  <c r="G41" i="1"/>
  <c r="C46" i="1"/>
  <c r="G46" i="1"/>
  <c r="G58" i="1" s="1"/>
  <c r="H46" i="1"/>
  <c r="H58" i="1" s="1"/>
  <c r="G56" i="1"/>
  <c r="H56" i="1"/>
  <c r="C59" i="1"/>
  <c r="C61" i="1"/>
  <c r="G84" i="1" s="1"/>
  <c r="G62" i="1"/>
  <c r="H62" i="1"/>
  <c r="G68" i="1"/>
  <c r="G67" i="1" s="1"/>
  <c r="G78" i="1" s="1"/>
  <c r="G80" i="1" s="1"/>
  <c r="H68" i="1"/>
  <c r="H67" i="1" s="1"/>
  <c r="H78" i="1" s="1"/>
  <c r="H80" i="1" s="1"/>
  <c r="H84" i="1" s="1"/>
  <c r="H69" i="1"/>
  <c r="G74" i="1"/>
  <c r="C84" i="1"/>
  <c r="D84" i="1"/>
</calcChain>
</file>

<file path=xl/sharedStrings.xml><?xml version="1.0" encoding="utf-8"?>
<sst xmlns="http://schemas.openxmlformats.org/spreadsheetml/2006/main" count="127" uniqueCount="125">
  <si>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</si>
  <si>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</si>
  <si>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</si>
  <si>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</si>
  <si>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</si>
  <si>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</si>
  <si>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</si>
  <si>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</si>
  <si>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</si>
  <si>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</si>
  <si>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</si>
  <si>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</si>
  <si>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</si>
  <si>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</si>
  <si>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</si>
  <si>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</si>
  <si>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</si>
  <si>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</si>
  <si>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</si>
  <si>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</si>
  <si>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</si>
  <si>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</si>
  <si>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</si>
  <si>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</si>
  <si>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</si>
  <si>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</si>
  <si>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</si>
  <si>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</si>
  <si>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</si>
  <si>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</si>
  <si>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</si>
  <si>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</si>
  <si>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</si>
  <si>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</si>
  <si>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</si>
  <si>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</si>
  <si>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</si>
  <si>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</si>
  <si>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</si>
  <si>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</si>
  <si>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</si>
  <si>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</si>
  <si>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</si>
  <si>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</si>
  <si>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</si>
  <si>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</si>
  <si>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</si>
  <si>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</si>
  <si>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</si>
  <si>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</si>
  <si>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</si>
  <si>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</si>
  <si>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</si>
  <si>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</si>
  <si>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</si>
  <si>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</si>
  <si>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</si>
  <si>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</si>
  <si>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</si>
  <si>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</si>
  <si>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</si>
  <si>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</si>
  <si>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</si>
  <si>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</si>
  <si>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</si>
  <si>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</si>
  <si>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</si>
  <si>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</si>
  <si>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</si>
  <si>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</si>
  <si>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</si>
  <si>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</si>
  <si>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</si>
  <si>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</si>
  <si>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</si>
  <si>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</si>
  <si>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</si>
  <si>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</si>
  <si>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</si>
  <si>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</si>
  <si>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</si>
  <si>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</si>
  <si>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</si>
  <si>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</si>
  <si>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</si>
  <si>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</si>
  <si>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</si>
  <si>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</si>
  <si>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</si>
  <si>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</si>
  <si>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</si>
  <si>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</si>
  <si>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</si>
  <si>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</si>
  <si>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</si>
  <si>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</si>
  <si>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</si>
  <si>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</si>
  <si>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</si>
  <si>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</si>
  <si>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</si>
  <si>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</si>
  <si>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</si>
  <si>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</si>
  <si>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</si>
  <si>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</si>
  <si>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</si>
  <si>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</si>
  <si>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</si>
  <si>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</si>
  <si>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</si>
  <si>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</si>
  <si>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</si>
  <si>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</si>
  <si>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</si>
  <si>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</si>
  <si>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</si>
  <si>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2021(e)</t>
  </si>
  <si>
    <t>2022 (d)</t>
  </si>
  <si>
    <t>Concepto (c)</t>
  </si>
  <si>
    <t>31 de diciembre de 2021 (e)</t>
  </si>
  <si>
    <t>(PESOS)</t>
  </si>
  <si>
    <t>Al 31 de diciembre de 2021 y al 30 de junio de 2022</t>
  </si>
  <si>
    <t>Estado de Situación Financiera Detallado - LDF</t>
  </si>
  <si>
    <t>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</si>
</sst>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43" fontId="2" fillId="0" borderId="0" xfId="1" applyFont="1"/>
    <xf numFmtId="44" fontId="2" fillId="0" borderId="0" xfId="2" applyFont="1"/>
    <xf numFmtId="0" fontId="0" fillId="0" borderId="0" xfId="0" applyFont="1"/>
    <xf numFmtId="43" fontId="0" fillId="0" borderId="0" xfId="1" applyFont="1"/>
    <xf numFmtId="44" fontId="0" fillId="0" borderId="0" xfId="2" applyFont="1"/>
    <xf numFmtId="43" fontId="0" fillId="0" borderId="0" xfId="0" applyNumberFormat="1" applyFont="1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3" fontId="3" fillId="0" borderId="1" xfId="1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43" fontId="4" fillId="0" borderId="4" xfId="0" applyNumberFormat="1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43" fontId="5" fillId="0" borderId="4" xfId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4" fontId="5" fillId="0" borderId="4" xfId="1" applyNumberFormat="1" applyFont="1" applyBorder="1" applyAlignment="1">
      <alignment horizontal="right" vertical="center" wrapText="1"/>
    </xf>
    <xf numFmtId="4" fontId="4" fillId="0" borderId="4" xfId="1" applyNumberFormat="1" applyFont="1" applyBorder="1" applyAlignment="1">
      <alignment horizontal="right" vertical="center" wrapText="1"/>
    </xf>
    <xf numFmtId="43" fontId="5" fillId="0" borderId="4" xfId="1" applyFont="1" applyFill="1" applyBorder="1" applyAlignment="1">
      <alignment horizontal="justify" vertical="center" wrapText="1"/>
    </xf>
    <xf numFmtId="43" fontId="6" fillId="0" borderId="4" xfId="1" applyFont="1" applyFill="1" applyBorder="1" applyAlignment="1">
      <alignment horizontal="justify" vertical="center" wrapText="1"/>
    </xf>
    <xf numFmtId="43" fontId="4" fillId="0" borderId="4" xfId="1" applyFont="1" applyBorder="1" applyAlignment="1">
      <alignment horizontal="justify" vertical="center" wrapText="1"/>
    </xf>
    <xf numFmtId="0" fontId="0" fillId="0" borderId="0" xfId="0" applyFont="1" applyFill="1"/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4" fontId="4" fillId="0" borderId="4" xfId="1" applyNumberFormat="1" applyFont="1" applyFill="1" applyBorder="1" applyAlignment="1">
      <alignment horizontal="right" vertical="center" wrapText="1"/>
    </xf>
    <xf numFmtId="2" fontId="5" fillId="0" borderId="4" xfId="1" applyNumberFormat="1" applyFont="1" applyBorder="1" applyAlignment="1">
      <alignment horizontal="right" vertical="center" wrapText="1"/>
    </xf>
    <xf numFmtId="4" fontId="0" fillId="0" borderId="0" xfId="0" applyNumberFormat="1" applyFont="1"/>
    <xf numFmtId="4" fontId="6" fillId="0" borderId="4" xfId="1" applyNumberFormat="1" applyFont="1" applyFill="1" applyBorder="1" applyAlignment="1">
      <alignment horizontal="right" vertical="center" wrapText="1"/>
    </xf>
    <xf numFmtId="4" fontId="5" fillId="0" borderId="4" xfId="1" applyNumberFormat="1" applyFont="1" applyFill="1" applyBorder="1" applyAlignment="1">
      <alignment horizontal="right" vertical="center" wrapText="1"/>
    </xf>
    <xf numFmtId="4" fontId="6" fillId="0" borderId="4" xfId="1" applyNumberFormat="1" applyFont="1" applyBorder="1" applyAlignment="1">
      <alignment horizontal="right" vertical="center" wrapText="1"/>
    </xf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43" fontId="4" fillId="0" borderId="1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4" fontId="8" fillId="0" borderId="0" xfId="2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6%202022%20%20EDOS%20FINANCIEROS%20ARMONIZ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ROVEEDORES"/>
      <sheetName val="Póliza"/>
      <sheetName val="REVISION FDOS"/>
      <sheetName val="BALANZA DETALLE"/>
      <sheetName val="BALANZA JUN"/>
      <sheetName val="EA"/>
      <sheetName val="ESF"/>
      <sheetName val="ESF REG"/>
      <sheetName val="ADQ ACT FIJO"/>
      <sheetName val="ECSF"/>
      <sheetName val="EVH"/>
      <sheetName val="EAA"/>
      <sheetName val="EAD"/>
      <sheetName val="EFE . PAGADO"/>
      <sheetName val="CONCILIACION PRES"/>
      <sheetName val="EDO FLUJOS X FONDO"/>
      <sheetName val="EAI"/>
      <sheetName val="LDF F5 Analitico de Ingresos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 (2)"/>
      <sheetName val="P Postura Fiscal"/>
    </sheetNames>
    <sheetDataSet>
      <sheetData sheetId="0"/>
      <sheetData sheetId="1"/>
      <sheetData sheetId="2"/>
      <sheetData sheetId="3"/>
      <sheetData sheetId="4"/>
      <sheetData sheetId="5"/>
      <sheetData sheetId="6">
        <row r="71">
          <cell r="F71">
            <v>461713117.92000031</v>
          </cell>
        </row>
      </sheetData>
      <sheetData sheetId="7">
        <row r="8">
          <cell r="G8">
            <v>145465034.97</v>
          </cell>
        </row>
        <row r="9">
          <cell r="C9">
            <v>422109439.49000001</v>
          </cell>
          <cell r="G9">
            <v>0</v>
          </cell>
        </row>
        <row r="32">
          <cell r="C32">
            <v>3741855874.02</v>
          </cell>
          <cell r="D32">
            <v>3649881182.1399999</v>
          </cell>
        </row>
        <row r="39">
          <cell r="H39">
            <v>164052114.83000001</v>
          </cell>
        </row>
        <row r="40">
          <cell r="H40">
            <v>814023630.02999997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463DE-4244-4B4E-B6A8-16150972429E}">
  <sheetPr>
    <tabColor rgb="FFFFFF00"/>
    <pageSetUpPr fitToPage="1"/>
  </sheetPr>
  <dimension ref="A1:L88"/>
  <sheetViews>
    <sheetView tabSelected="1" workbookViewId="0">
      <selection activeCell="B14" sqref="B14"/>
    </sheetView>
  </sheetViews>
  <sheetFormatPr baseColWidth="10" defaultColWidth="39.5703125" defaultRowHeight="12" x14ac:dyDescent="0.2"/>
  <cols>
    <col min="1" max="1" width="23.28515625" style="3" customWidth="1"/>
    <col min="2" max="2" width="60" style="1" customWidth="1"/>
    <col min="3" max="3" width="24" style="2" customWidth="1"/>
    <col min="4" max="4" width="26.28515625" style="1" customWidth="1"/>
    <col min="5" max="5" width="3.7109375" style="1" customWidth="1"/>
    <col min="6" max="6" width="51.5703125" style="1" customWidth="1"/>
    <col min="7" max="8" width="26.42578125" style="1" customWidth="1"/>
    <col min="9" max="9" width="6" style="1" customWidth="1"/>
    <col min="10" max="10" width="15.85546875" style="1" customWidth="1"/>
    <col min="11" max="16384" width="39.5703125" style="1"/>
  </cols>
  <sheetData>
    <row r="1" spans="1:12" s="35" customFormat="1" ht="12.75" x14ac:dyDescent="0.2">
      <c r="A1" s="41"/>
      <c r="B1" s="50" t="s">
        <v>124</v>
      </c>
      <c r="C1" s="49"/>
      <c r="D1" s="49"/>
      <c r="E1" s="49"/>
      <c r="F1" s="49"/>
      <c r="G1" s="49"/>
      <c r="H1" s="48"/>
    </row>
    <row r="2" spans="1:12" s="35" customFormat="1" ht="12.75" x14ac:dyDescent="0.2">
      <c r="A2" s="41"/>
      <c r="B2" s="47" t="s">
        <v>123</v>
      </c>
      <c r="C2" s="46"/>
      <c r="D2" s="46"/>
      <c r="E2" s="46"/>
      <c r="F2" s="46"/>
      <c r="G2" s="46"/>
      <c r="H2" s="45"/>
    </row>
    <row r="3" spans="1:12" s="35" customFormat="1" ht="12.75" x14ac:dyDescent="0.2">
      <c r="A3" s="41"/>
      <c r="B3" s="47" t="s">
        <v>122</v>
      </c>
      <c r="C3" s="46"/>
      <c r="D3" s="46"/>
      <c r="E3" s="46"/>
      <c r="F3" s="46"/>
      <c r="G3" s="46"/>
      <c r="H3" s="45"/>
    </row>
    <row r="4" spans="1:12" s="35" customFormat="1" ht="13.5" thickBot="1" x14ac:dyDescent="0.25">
      <c r="A4" s="41"/>
      <c r="B4" s="44" t="s">
        <v>121</v>
      </c>
      <c r="C4" s="43"/>
      <c r="D4" s="43"/>
      <c r="E4" s="43"/>
      <c r="F4" s="43"/>
      <c r="G4" s="43"/>
      <c r="H4" s="42"/>
    </row>
    <row r="5" spans="1:12" s="35" customFormat="1" ht="32.25" thickBot="1" x14ac:dyDescent="0.25">
      <c r="A5" s="41"/>
      <c r="B5" s="40" t="s">
        <v>119</v>
      </c>
      <c r="C5" s="39" t="s">
        <v>118</v>
      </c>
      <c r="D5" s="36" t="s">
        <v>120</v>
      </c>
      <c r="E5" s="38"/>
      <c r="F5" s="37" t="s">
        <v>119</v>
      </c>
      <c r="G5" s="36" t="s">
        <v>118</v>
      </c>
      <c r="H5" s="36" t="s">
        <v>117</v>
      </c>
    </row>
    <row r="6" spans="1:12" s="4" customFormat="1" ht="15.75" x14ac:dyDescent="0.25">
      <c r="A6" s="6"/>
      <c r="B6" s="24" t="s">
        <v>116</v>
      </c>
      <c r="C6" s="22"/>
      <c r="D6" s="13"/>
      <c r="E6" s="14"/>
      <c r="F6" s="13" t="s">
        <v>115</v>
      </c>
      <c r="G6" s="13"/>
      <c r="H6" s="13"/>
    </row>
    <row r="7" spans="1:12" s="4" customFormat="1" ht="15.75" x14ac:dyDescent="0.25">
      <c r="A7" s="6"/>
      <c r="B7" s="24" t="s">
        <v>114</v>
      </c>
      <c r="C7" s="16"/>
      <c r="D7" s="16"/>
      <c r="E7" s="14"/>
      <c r="F7" s="13" t="s">
        <v>113</v>
      </c>
      <c r="G7" s="16"/>
      <c r="H7" s="15"/>
    </row>
    <row r="8" spans="1:12" s="4" customFormat="1" ht="30" x14ac:dyDescent="0.25">
      <c r="A8" s="6"/>
      <c r="B8" s="17" t="s">
        <v>112</v>
      </c>
      <c r="C8" s="22">
        <f>SUM(C9:C15)</f>
        <v>142769207.99000001</v>
      </c>
      <c r="D8" s="22">
        <v>52303816.040000007</v>
      </c>
      <c r="E8" s="14"/>
      <c r="F8" s="15" t="s">
        <v>111</v>
      </c>
      <c r="G8" s="22">
        <f>SUM(G9:G17)</f>
        <v>145465034.96999997</v>
      </c>
      <c r="H8" s="22">
        <f>SUM(H9:H17)</f>
        <v>497308698.70000005</v>
      </c>
      <c r="J8" s="7">
        <f>G8-[1]ESF!G8</f>
        <v>0</v>
      </c>
      <c r="K8" s="7">
        <f>H8-J8</f>
        <v>497308698.70000005</v>
      </c>
    </row>
    <row r="9" spans="1:12" s="4" customFormat="1" ht="30" x14ac:dyDescent="0.25">
      <c r="A9" s="6"/>
      <c r="B9" s="17" t="s">
        <v>110</v>
      </c>
      <c r="C9" s="18">
        <v>0</v>
      </c>
      <c r="D9" s="18">
        <v>0</v>
      </c>
      <c r="E9" s="14"/>
      <c r="F9" s="15" t="s">
        <v>109</v>
      </c>
      <c r="G9" s="34">
        <v>492262.73</v>
      </c>
      <c r="H9" s="18">
        <v>2290167.9</v>
      </c>
      <c r="L9" s="5">
        <f>G9/1000</f>
        <v>492.26272999999998</v>
      </c>
    </row>
    <row r="10" spans="1:12" s="4" customFormat="1" ht="15" x14ac:dyDescent="0.25">
      <c r="A10" s="6"/>
      <c r="B10" s="17" t="s">
        <v>108</v>
      </c>
      <c r="C10" s="18">
        <v>62630467.859999999</v>
      </c>
      <c r="D10" s="18">
        <v>34836136.770000003</v>
      </c>
      <c r="E10" s="14"/>
      <c r="F10" s="15" t="s">
        <v>107</v>
      </c>
      <c r="G10" s="34">
        <v>49902357</v>
      </c>
      <c r="H10" s="18">
        <v>221370927.93000001</v>
      </c>
      <c r="J10" s="31"/>
      <c r="L10" s="5">
        <f>G10/1000</f>
        <v>49902.357000000004</v>
      </c>
    </row>
    <row r="11" spans="1:12" s="4" customFormat="1" ht="30" x14ac:dyDescent="0.25">
      <c r="A11" s="6"/>
      <c r="B11" s="17" t="s">
        <v>106</v>
      </c>
      <c r="C11" s="18">
        <v>0</v>
      </c>
      <c r="D11" s="18">
        <v>0</v>
      </c>
      <c r="E11" s="14"/>
      <c r="F11" s="15" t="s">
        <v>105</v>
      </c>
      <c r="G11" s="18">
        <v>37051742.659999996</v>
      </c>
      <c r="H11" s="18">
        <v>150308568.75</v>
      </c>
      <c r="L11" s="5">
        <f>G11/1000</f>
        <v>37051.742659999996</v>
      </c>
    </row>
    <row r="12" spans="1:12" s="4" customFormat="1" ht="30" x14ac:dyDescent="0.25">
      <c r="A12" s="6"/>
      <c r="B12" s="17" t="s">
        <v>104</v>
      </c>
      <c r="C12" s="18">
        <v>34402569.810000002</v>
      </c>
      <c r="D12" s="18">
        <v>4890553.3499999996</v>
      </c>
      <c r="E12" s="14"/>
      <c r="F12" s="15" t="s">
        <v>103</v>
      </c>
      <c r="G12" s="18">
        <v>0</v>
      </c>
      <c r="H12" s="18">
        <v>0</v>
      </c>
      <c r="L12" s="5">
        <f>G12/1000</f>
        <v>0</v>
      </c>
    </row>
    <row r="13" spans="1:12" s="4" customFormat="1" ht="30" x14ac:dyDescent="0.25">
      <c r="A13" s="6"/>
      <c r="B13" s="17" t="s">
        <v>102</v>
      </c>
      <c r="C13" s="18">
        <v>0</v>
      </c>
      <c r="D13" s="18">
        <v>0</v>
      </c>
      <c r="E13" s="14"/>
      <c r="F13" s="15" t="s">
        <v>101</v>
      </c>
      <c r="G13" s="18">
        <v>0</v>
      </c>
      <c r="H13" s="18">
        <v>0</v>
      </c>
      <c r="L13" s="5">
        <f>G13/1000</f>
        <v>0</v>
      </c>
    </row>
    <row r="14" spans="1:12" s="4" customFormat="1" ht="30" x14ac:dyDescent="0.25">
      <c r="A14" s="6"/>
      <c r="B14" s="17" t="s">
        <v>100</v>
      </c>
      <c r="C14" s="18">
        <v>45736170.32</v>
      </c>
      <c r="D14" s="18">
        <v>12577125.92</v>
      </c>
      <c r="E14" s="14"/>
      <c r="F14" s="15" t="s">
        <v>99</v>
      </c>
      <c r="G14" s="18">
        <v>0</v>
      </c>
      <c r="H14" s="18">
        <v>0</v>
      </c>
      <c r="L14" s="5">
        <f>G14/1000</f>
        <v>0</v>
      </c>
    </row>
    <row r="15" spans="1:12" s="4" customFormat="1" ht="30" x14ac:dyDescent="0.25">
      <c r="A15" s="6"/>
      <c r="B15" s="17" t="s">
        <v>98</v>
      </c>
      <c r="C15" s="18">
        <v>0</v>
      </c>
      <c r="D15" s="18">
        <v>0</v>
      </c>
      <c r="E15" s="14"/>
      <c r="F15" s="15" t="s">
        <v>97</v>
      </c>
      <c r="G15" s="18">
        <v>29933034.969999999</v>
      </c>
      <c r="H15" s="18">
        <v>44299893.240000002</v>
      </c>
      <c r="J15" s="31"/>
      <c r="L15" s="5">
        <f>G15/1000</f>
        <v>29933.034970000001</v>
      </c>
    </row>
    <row r="16" spans="1:12" s="4" customFormat="1" ht="30" x14ac:dyDescent="0.25">
      <c r="A16" s="6">
        <f>C16-[1]ESF!C9</f>
        <v>0</v>
      </c>
      <c r="B16" s="28" t="s">
        <v>96</v>
      </c>
      <c r="C16" s="22">
        <f>SUM(C17:C23)</f>
        <v>422109439.49000001</v>
      </c>
      <c r="D16" s="22">
        <v>464566293.86000001</v>
      </c>
      <c r="E16" s="14"/>
      <c r="F16" s="15" t="s">
        <v>95</v>
      </c>
      <c r="G16" s="33">
        <v>545185.14</v>
      </c>
      <c r="H16" s="18">
        <v>113539.58</v>
      </c>
      <c r="L16" s="5">
        <f>G16/1000</f>
        <v>545.18514000000005</v>
      </c>
    </row>
    <row r="17" spans="1:12" s="4" customFormat="1" ht="15" x14ac:dyDescent="0.25">
      <c r="A17" s="6"/>
      <c r="B17" s="17" t="s">
        <v>94</v>
      </c>
      <c r="C17" s="18">
        <v>0</v>
      </c>
      <c r="D17" s="18">
        <v>0</v>
      </c>
      <c r="E17" s="14"/>
      <c r="F17" s="15" t="s">
        <v>93</v>
      </c>
      <c r="G17" s="18">
        <v>27540452.469999999</v>
      </c>
      <c r="H17" s="18">
        <v>78925601.299999997</v>
      </c>
      <c r="L17" s="5">
        <f>G17/1000</f>
        <v>27540.45247</v>
      </c>
    </row>
    <row r="18" spans="1:12" s="4" customFormat="1" ht="30" x14ac:dyDescent="0.25">
      <c r="A18" s="6"/>
      <c r="B18" s="17" t="s">
        <v>92</v>
      </c>
      <c r="C18" s="32">
        <v>10819293</v>
      </c>
      <c r="D18" s="18">
        <v>0</v>
      </c>
      <c r="E18" s="14"/>
      <c r="F18" s="15" t="s">
        <v>91</v>
      </c>
      <c r="G18" s="19">
        <f>SUM(G19:G21)</f>
        <v>0</v>
      </c>
      <c r="H18" s="19">
        <f>SUM(H19:H21)</f>
        <v>4545454.5</v>
      </c>
      <c r="J18" s="31">
        <f>[1]ESF!G9</f>
        <v>0</v>
      </c>
      <c r="K18" s="31">
        <f>G18-J18</f>
        <v>0</v>
      </c>
    </row>
    <row r="19" spans="1:12" s="4" customFormat="1" ht="30" x14ac:dyDescent="0.25">
      <c r="A19" s="6"/>
      <c r="B19" s="17" t="s">
        <v>90</v>
      </c>
      <c r="C19" s="18">
        <v>411045146.49000001</v>
      </c>
      <c r="D19" s="18">
        <v>464566293.86000001</v>
      </c>
      <c r="E19" s="14"/>
      <c r="F19" s="15" t="s">
        <v>89</v>
      </c>
      <c r="G19" s="18">
        <v>0</v>
      </c>
      <c r="H19" s="18">
        <v>4545454.5</v>
      </c>
    </row>
    <row r="20" spans="1:12" s="4" customFormat="1" ht="30" x14ac:dyDescent="0.25">
      <c r="A20" s="6"/>
      <c r="B20" s="17" t="s">
        <v>88</v>
      </c>
      <c r="C20" s="18">
        <v>0</v>
      </c>
      <c r="D20" s="18">
        <v>0</v>
      </c>
      <c r="E20" s="14"/>
      <c r="F20" s="15" t="s">
        <v>87</v>
      </c>
      <c r="G20" s="18">
        <v>0</v>
      </c>
      <c r="H20" s="18">
        <v>0</v>
      </c>
    </row>
    <row r="21" spans="1:12" s="4" customFormat="1" ht="15" x14ac:dyDescent="0.25">
      <c r="A21" s="6"/>
      <c r="B21" s="17" t="s">
        <v>86</v>
      </c>
      <c r="C21" s="18">
        <v>245000</v>
      </c>
      <c r="D21" s="18">
        <v>0</v>
      </c>
      <c r="E21" s="14"/>
      <c r="F21" s="15" t="s">
        <v>85</v>
      </c>
      <c r="G21" s="18">
        <v>0</v>
      </c>
      <c r="H21" s="18">
        <v>0</v>
      </c>
    </row>
    <row r="22" spans="1:12" s="4" customFormat="1" ht="30" x14ac:dyDescent="0.25">
      <c r="A22" s="6"/>
      <c r="B22" s="17" t="s">
        <v>84</v>
      </c>
      <c r="C22" s="18">
        <v>0</v>
      </c>
      <c r="D22" s="18">
        <v>0</v>
      </c>
      <c r="E22" s="14"/>
      <c r="F22" s="15" t="s">
        <v>83</v>
      </c>
      <c r="G22" s="19">
        <f>SUM(G23:G24)</f>
        <v>18967572.890000001</v>
      </c>
      <c r="H22" s="19">
        <v>0</v>
      </c>
    </row>
    <row r="23" spans="1:12" s="4" customFormat="1" ht="30" x14ac:dyDescent="0.25">
      <c r="A23" s="6"/>
      <c r="B23" s="17" t="s">
        <v>82</v>
      </c>
      <c r="C23" s="18">
        <v>0</v>
      </c>
      <c r="D23" s="18">
        <v>0</v>
      </c>
      <c r="E23" s="14"/>
      <c r="F23" s="15" t="s">
        <v>81</v>
      </c>
      <c r="G23" s="18">
        <v>18967572.890000001</v>
      </c>
      <c r="H23" s="18">
        <v>0</v>
      </c>
      <c r="K23" s="5">
        <v>40202623</v>
      </c>
    </row>
    <row r="24" spans="1:12" s="4" customFormat="1" ht="30" x14ac:dyDescent="0.25">
      <c r="A24" s="6"/>
      <c r="B24" s="17" t="s">
        <v>80</v>
      </c>
      <c r="C24" s="22">
        <f>SUM(C25:C29)</f>
        <v>1388839.08</v>
      </c>
      <c r="D24" s="22">
        <v>809278.95</v>
      </c>
      <c r="E24" s="14"/>
      <c r="F24" s="15" t="s">
        <v>79</v>
      </c>
      <c r="G24" s="18">
        <v>0</v>
      </c>
      <c r="H24" s="18">
        <v>0</v>
      </c>
    </row>
    <row r="25" spans="1:12" s="4" customFormat="1" ht="30" x14ac:dyDescent="0.25">
      <c r="A25" s="6"/>
      <c r="B25" s="17" t="s">
        <v>78</v>
      </c>
      <c r="C25" s="16">
        <v>1388839.08</v>
      </c>
      <c r="D25" s="16">
        <v>809278.95</v>
      </c>
      <c r="E25" s="14"/>
      <c r="F25" s="15" t="s">
        <v>77</v>
      </c>
      <c r="G25" s="19">
        <v>0</v>
      </c>
      <c r="H25" s="19">
        <v>0</v>
      </c>
    </row>
    <row r="26" spans="1:12" s="4" customFormat="1" ht="30" x14ac:dyDescent="0.25">
      <c r="A26" s="6"/>
      <c r="B26" s="17" t="s">
        <v>76</v>
      </c>
      <c r="C26" s="30">
        <v>0</v>
      </c>
      <c r="D26" s="30">
        <v>0</v>
      </c>
      <c r="E26" s="14"/>
      <c r="F26" s="15" t="s">
        <v>75</v>
      </c>
      <c r="G26" s="19">
        <f>SUM(G27:G29)</f>
        <v>0</v>
      </c>
      <c r="H26" s="19">
        <v>0</v>
      </c>
    </row>
    <row r="27" spans="1:12" s="4" customFormat="1" ht="30" x14ac:dyDescent="0.25">
      <c r="A27" s="6"/>
      <c r="B27" s="17" t="s">
        <v>74</v>
      </c>
      <c r="C27" s="18">
        <v>0</v>
      </c>
      <c r="D27" s="18">
        <v>0</v>
      </c>
      <c r="E27" s="14"/>
      <c r="F27" s="15" t="s">
        <v>73</v>
      </c>
      <c r="G27" s="18">
        <v>0</v>
      </c>
      <c r="H27" s="18">
        <v>0</v>
      </c>
    </row>
    <row r="28" spans="1:12" s="4" customFormat="1" ht="30" x14ac:dyDescent="0.25">
      <c r="A28" s="6"/>
      <c r="B28" s="17" t="s">
        <v>72</v>
      </c>
      <c r="C28" s="18">
        <v>0</v>
      </c>
      <c r="D28" s="18">
        <v>0</v>
      </c>
      <c r="E28" s="14"/>
      <c r="F28" s="15" t="s">
        <v>71</v>
      </c>
      <c r="G28" s="18">
        <v>0</v>
      </c>
      <c r="H28" s="18">
        <v>0</v>
      </c>
    </row>
    <row r="29" spans="1:12" s="4" customFormat="1" ht="30" x14ac:dyDescent="0.25">
      <c r="A29" s="6"/>
      <c r="B29" s="17" t="s">
        <v>70</v>
      </c>
      <c r="C29" s="18">
        <v>0</v>
      </c>
      <c r="D29" s="18">
        <v>0</v>
      </c>
      <c r="E29" s="14"/>
      <c r="F29" s="15" t="s">
        <v>69</v>
      </c>
      <c r="G29" s="18">
        <v>0</v>
      </c>
      <c r="H29" s="18">
        <v>0</v>
      </c>
    </row>
    <row r="30" spans="1:12" s="4" customFormat="1" ht="45" x14ac:dyDescent="0.25">
      <c r="A30" s="6"/>
      <c r="B30" s="17" t="s">
        <v>68</v>
      </c>
      <c r="C30" s="19">
        <v>0</v>
      </c>
      <c r="D30" s="19">
        <v>0</v>
      </c>
      <c r="E30" s="14"/>
      <c r="F30" s="15" t="s">
        <v>67</v>
      </c>
      <c r="G30" s="19">
        <f>SUM(G31:G36)</f>
        <v>0</v>
      </c>
      <c r="H30" s="19">
        <f>SUM(H31:H36)</f>
        <v>0</v>
      </c>
    </row>
    <row r="31" spans="1:12" s="4" customFormat="1" ht="15" x14ac:dyDescent="0.25">
      <c r="A31" s="6"/>
      <c r="B31" s="17" t="s">
        <v>66</v>
      </c>
      <c r="C31" s="18">
        <v>0</v>
      </c>
      <c r="D31" s="18">
        <v>0</v>
      </c>
      <c r="E31" s="14"/>
      <c r="F31" s="15" t="s">
        <v>65</v>
      </c>
      <c r="G31" s="18">
        <v>0</v>
      </c>
      <c r="H31" s="18">
        <v>0</v>
      </c>
    </row>
    <row r="32" spans="1:12" s="4" customFormat="1" ht="15" x14ac:dyDescent="0.25">
      <c r="A32" s="6"/>
      <c r="B32" s="17" t="s">
        <v>64</v>
      </c>
      <c r="C32" s="18">
        <v>0</v>
      </c>
      <c r="D32" s="18">
        <v>0</v>
      </c>
      <c r="E32" s="14"/>
      <c r="F32" s="15" t="s">
        <v>63</v>
      </c>
      <c r="G32" s="18">
        <v>0</v>
      </c>
      <c r="H32" s="18">
        <v>0</v>
      </c>
    </row>
    <row r="33" spans="1:8" s="4" customFormat="1" ht="15" x14ac:dyDescent="0.25">
      <c r="A33" s="6"/>
      <c r="B33" s="17" t="s">
        <v>62</v>
      </c>
      <c r="C33" s="18">
        <v>0</v>
      </c>
      <c r="D33" s="18">
        <v>0</v>
      </c>
      <c r="E33" s="14"/>
      <c r="F33" s="15" t="s">
        <v>61</v>
      </c>
      <c r="G33" s="18">
        <v>0</v>
      </c>
      <c r="H33" s="18">
        <v>0</v>
      </c>
    </row>
    <row r="34" spans="1:8" s="4" customFormat="1" ht="30" x14ac:dyDescent="0.25">
      <c r="A34" s="6"/>
      <c r="B34" s="17" t="s">
        <v>60</v>
      </c>
      <c r="C34" s="18">
        <v>0</v>
      </c>
      <c r="D34" s="18">
        <v>0</v>
      </c>
      <c r="E34" s="14"/>
      <c r="F34" s="15" t="s">
        <v>59</v>
      </c>
      <c r="G34" s="18">
        <v>0</v>
      </c>
      <c r="H34" s="18">
        <v>0</v>
      </c>
    </row>
    <row r="35" spans="1:8" s="4" customFormat="1" ht="30" x14ac:dyDescent="0.25">
      <c r="A35" s="6"/>
      <c r="B35" s="17" t="s">
        <v>58</v>
      </c>
      <c r="C35" s="18">
        <v>0</v>
      </c>
      <c r="D35" s="18">
        <v>0</v>
      </c>
      <c r="E35" s="14"/>
      <c r="F35" s="15" t="s">
        <v>57</v>
      </c>
      <c r="G35" s="18">
        <v>0</v>
      </c>
      <c r="H35" s="18">
        <v>0</v>
      </c>
    </row>
    <row r="36" spans="1:8" s="4" customFormat="1" ht="15.75" x14ac:dyDescent="0.25">
      <c r="A36" s="6"/>
      <c r="B36" s="17" t="s">
        <v>56</v>
      </c>
      <c r="C36" s="29">
        <v>561875</v>
      </c>
      <c r="D36" s="19">
        <v>11237500</v>
      </c>
      <c r="E36" s="14"/>
      <c r="F36" s="15" t="s">
        <v>55</v>
      </c>
      <c r="G36" s="18">
        <v>0</v>
      </c>
      <c r="H36" s="18">
        <v>0</v>
      </c>
    </row>
    <row r="37" spans="1:8" s="4" customFormat="1" ht="30" x14ac:dyDescent="0.25">
      <c r="A37" s="6"/>
      <c r="B37" s="17" t="s">
        <v>54</v>
      </c>
      <c r="C37" s="18">
        <v>0</v>
      </c>
      <c r="D37" s="18">
        <v>0</v>
      </c>
      <c r="E37" s="14"/>
      <c r="F37" s="15" t="s">
        <v>53</v>
      </c>
      <c r="G37" s="19">
        <f>SUM(G38:G40)</f>
        <v>0</v>
      </c>
      <c r="H37" s="19">
        <v>0</v>
      </c>
    </row>
    <row r="38" spans="1:8" s="4" customFormat="1" ht="30" x14ac:dyDescent="0.25">
      <c r="A38" s="6"/>
      <c r="B38" s="17" t="s">
        <v>52</v>
      </c>
      <c r="C38" s="18">
        <v>0</v>
      </c>
      <c r="D38" s="18">
        <v>0</v>
      </c>
      <c r="E38" s="14"/>
      <c r="F38" s="15" t="s">
        <v>51</v>
      </c>
      <c r="G38" s="18">
        <v>0</v>
      </c>
      <c r="H38" s="18">
        <v>0</v>
      </c>
    </row>
    <row r="39" spans="1:8" s="4" customFormat="1" ht="15" x14ac:dyDescent="0.25">
      <c r="A39" s="6"/>
      <c r="B39" s="17" t="s">
        <v>50</v>
      </c>
      <c r="C39" s="18">
        <v>0</v>
      </c>
      <c r="D39" s="18">
        <v>0</v>
      </c>
      <c r="E39" s="14"/>
      <c r="F39" s="15" t="s">
        <v>49</v>
      </c>
      <c r="G39" s="18">
        <v>0</v>
      </c>
      <c r="H39" s="18">
        <v>0</v>
      </c>
    </row>
    <row r="40" spans="1:8" s="4" customFormat="1" ht="15.75" x14ac:dyDescent="0.25">
      <c r="A40" s="6"/>
      <c r="B40" s="17" t="s">
        <v>48</v>
      </c>
      <c r="C40" s="19">
        <v>0</v>
      </c>
      <c r="D40" s="19">
        <v>0</v>
      </c>
      <c r="E40" s="14"/>
      <c r="F40" s="15" t="s">
        <v>47</v>
      </c>
      <c r="G40" s="18">
        <v>0</v>
      </c>
      <c r="H40" s="18">
        <v>0</v>
      </c>
    </row>
    <row r="41" spans="1:8" s="4" customFormat="1" ht="15.75" x14ac:dyDescent="0.25">
      <c r="A41" s="6"/>
      <c r="B41" s="17" t="s">
        <v>46</v>
      </c>
      <c r="C41" s="18">
        <v>0</v>
      </c>
      <c r="D41" s="18">
        <v>0</v>
      </c>
      <c r="E41" s="14"/>
      <c r="F41" s="15" t="s">
        <v>45</v>
      </c>
      <c r="G41" s="19">
        <f>SUM(G42:G44)</f>
        <v>0</v>
      </c>
      <c r="H41" s="19">
        <v>0</v>
      </c>
    </row>
    <row r="42" spans="1:8" s="4" customFormat="1" ht="15" x14ac:dyDescent="0.25">
      <c r="A42" s="6"/>
      <c r="B42" s="17" t="s">
        <v>44</v>
      </c>
      <c r="C42" s="18">
        <v>0</v>
      </c>
      <c r="D42" s="18">
        <v>0</v>
      </c>
      <c r="E42" s="14"/>
      <c r="F42" s="15" t="s">
        <v>43</v>
      </c>
      <c r="G42" s="18">
        <v>0</v>
      </c>
      <c r="H42" s="18">
        <v>0</v>
      </c>
    </row>
    <row r="43" spans="1:8" s="4" customFormat="1" ht="30" x14ac:dyDescent="0.25">
      <c r="A43" s="6"/>
      <c r="B43" s="17" t="s">
        <v>42</v>
      </c>
      <c r="C43" s="18">
        <v>0</v>
      </c>
      <c r="D43" s="18">
        <v>0</v>
      </c>
      <c r="E43" s="14"/>
      <c r="F43" s="15" t="s">
        <v>41</v>
      </c>
      <c r="G43" s="18">
        <v>0</v>
      </c>
      <c r="H43" s="18">
        <v>0</v>
      </c>
    </row>
    <row r="44" spans="1:8" s="4" customFormat="1" ht="15" x14ac:dyDescent="0.25">
      <c r="A44" s="6"/>
      <c r="B44" s="17" t="s">
        <v>40</v>
      </c>
      <c r="C44" s="18">
        <v>0</v>
      </c>
      <c r="D44" s="18">
        <v>0</v>
      </c>
      <c r="E44" s="14"/>
      <c r="F44" s="15" t="s">
        <v>39</v>
      </c>
      <c r="G44" s="18">
        <v>0</v>
      </c>
      <c r="H44" s="18">
        <v>0</v>
      </c>
    </row>
    <row r="45" spans="1:8" s="4" customFormat="1" ht="15" x14ac:dyDescent="0.25">
      <c r="A45" s="6"/>
      <c r="B45" s="17"/>
      <c r="C45" s="16"/>
      <c r="D45" s="16"/>
      <c r="E45" s="14"/>
      <c r="F45" s="15"/>
      <c r="G45" s="18"/>
      <c r="H45" s="18"/>
    </row>
    <row r="46" spans="1:8" s="4" customFormat="1" ht="31.5" x14ac:dyDescent="0.25">
      <c r="A46" s="6"/>
      <c r="B46" s="24" t="s">
        <v>38</v>
      </c>
      <c r="C46" s="22">
        <f>C40+C36+C30+C24+C16+C8</f>
        <v>566829361.55999994</v>
      </c>
      <c r="D46" s="22">
        <v>528916888.85000002</v>
      </c>
      <c r="E46" s="14"/>
      <c r="F46" s="13" t="s">
        <v>37</v>
      </c>
      <c r="G46" s="19">
        <f>G8+G18+G22+G25+G26+G30+G37+G41</f>
        <v>164432607.85999995</v>
      </c>
      <c r="H46" s="19">
        <f>H8+H18+H22+H25+H26+H30+H37+H41</f>
        <v>501854153.20000005</v>
      </c>
    </row>
    <row r="47" spans="1:8" s="4" customFormat="1" ht="15.75" x14ac:dyDescent="0.25">
      <c r="A47" s="6"/>
      <c r="B47" s="28"/>
      <c r="C47" s="22"/>
      <c r="D47" s="16"/>
      <c r="E47" s="27"/>
      <c r="F47" s="26"/>
      <c r="G47" s="18"/>
      <c r="H47" s="18"/>
    </row>
    <row r="48" spans="1:8" s="4" customFormat="1" ht="15.75" x14ac:dyDescent="0.25">
      <c r="A48" s="6"/>
      <c r="B48" s="24" t="s">
        <v>36</v>
      </c>
      <c r="C48" s="16"/>
      <c r="D48" s="16"/>
      <c r="E48" s="27"/>
      <c r="F48" s="13" t="s">
        <v>35</v>
      </c>
      <c r="G48" s="18"/>
      <c r="H48" s="18"/>
    </row>
    <row r="49" spans="1:11" s="4" customFormat="1" ht="15" x14ac:dyDescent="0.25">
      <c r="A49" s="6"/>
      <c r="B49" s="17" t="s">
        <v>34</v>
      </c>
      <c r="C49" s="18">
        <v>0</v>
      </c>
      <c r="D49" s="18">
        <v>0</v>
      </c>
      <c r="E49" s="14"/>
      <c r="F49" s="15" t="s">
        <v>33</v>
      </c>
      <c r="G49" s="18">
        <v>0</v>
      </c>
      <c r="H49" s="18">
        <v>0</v>
      </c>
    </row>
    <row r="50" spans="1:11" s="4" customFormat="1" ht="30" x14ac:dyDescent="0.25">
      <c r="A50" s="6"/>
      <c r="B50" s="17" t="s">
        <v>32</v>
      </c>
      <c r="C50" s="18">
        <v>0</v>
      </c>
      <c r="D50" s="18">
        <v>0</v>
      </c>
      <c r="E50" s="14"/>
      <c r="F50" s="15" t="s">
        <v>31</v>
      </c>
      <c r="G50" s="18">
        <v>2537594.58</v>
      </c>
      <c r="H50" s="18">
        <v>2590097.58</v>
      </c>
    </row>
    <row r="51" spans="1:11" s="4" customFormat="1" ht="30" x14ac:dyDescent="0.25">
      <c r="A51" s="6"/>
      <c r="B51" s="17" t="s">
        <v>30</v>
      </c>
      <c r="C51" s="18">
        <v>3102362446.6300001</v>
      </c>
      <c r="D51" s="18">
        <v>3026487003.9200001</v>
      </c>
      <c r="E51" s="14"/>
      <c r="F51" s="15" t="s">
        <v>29</v>
      </c>
      <c r="G51" s="18">
        <v>231861178.81999999</v>
      </c>
      <c r="H51" s="18">
        <v>272063801.81999999</v>
      </c>
    </row>
    <row r="52" spans="1:11" s="4" customFormat="1" ht="15" x14ac:dyDescent="0.25">
      <c r="A52" s="6"/>
      <c r="B52" s="17" t="s">
        <v>28</v>
      </c>
      <c r="C52" s="18">
        <v>460667358.75</v>
      </c>
      <c r="D52" s="18">
        <v>466468026.75</v>
      </c>
      <c r="E52" s="14"/>
      <c r="F52" s="15" t="s">
        <v>27</v>
      </c>
      <c r="G52" s="18">
        <v>0</v>
      </c>
      <c r="H52" s="18">
        <v>0</v>
      </c>
    </row>
    <row r="53" spans="1:11" s="4" customFormat="1" ht="30" x14ac:dyDescent="0.25">
      <c r="A53" s="6"/>
      <c r="B53" s="17" t="s">
        <v>26</v>
      </c>
      <c r="C53" s="18">
        <v>43003207.229999997</v>
      </c>
      <c r="D53" s="18">
        <v>43053207.229999997</v>
      </c>
      <c r="E53" s="14"/>
      <c r="F53" s="15" t="s">
        <v>25</v>
      </c>
      <c r="G53" s="18">
        <v>0</v>
      </c>
      <c r="H53" s="18">
        <v>0</v>
      </c>
    </row>
    <row r="54" spans="1:11" s="4" customFormat="1" ht="30" x14ac:dyDescent="0.25">
      <c r="A54" s="6"/>
      <c r="B54" s="17" t="s">
        <v>24</v>
      </c>
      <c r="C54" s="18">
        <v>-431006500.14999998</v>
      </c>
      <c r="D54" s="18">
        <v>-415043944.61000001</v>
      </c>
      <c r="E54" s="25"/>
      <c r="F54" s="15" t="s">
        <v>23</v>
      </c>
      <c r="G54" s="18">
        <v>0</v>
      </c>
      <c r="H54" s="18">
        <v>0</v>
      </c>
    </row>
    <row r="55" spans="1:11" s="4" customFormat="1" ht="15.75" x14ac:dyDescent="0.25">
      <c r="A55" s="6"/>
      <c r="B55" s="17" t="s">
        <v>22</v>
      </c>
      <c r="C55" s="18">
        <v>0</v>
      </c>
      <c r="D55" s="18">
        <v>0</v>
      </c>
      <c r="E55" s="25"/>
      <c r="F55" s="13"/>
      <c r="G55" s="15"/>
      <c r="H55" s="16"/>
    </row>
    <row r="56" spans="1:11" s="4" customFormat="1" ht="31.5" x14ac:dyDescent="0.25">
      <c r="A56" s="6"/>
      <c r="B56" s="17" t="s">
        <v>21</v>
      </c>
      <c r="C56" s="18">
        <v>0</v>
      </c>
      <c r="D56" s="18">
        <v>0</v>
      </c>
      <c r="E56" s="25"/>
      <c r="F56" s="13" t="s">
        <v>20</v>
      </c>
      <c r="G56" s="12">
        <f>SUM(G50:G54)</f>
        <v>234398773.40000001</v>
      </c>
      <c r="H56" s="12">
        <f>SUM(H50:H54)</f>
        <v>274653899.39999998</v>
      </c>
    </row>
    <row r="57" spans="1:11" s="4" customFormat="1" ht="15" x14ac:dyDescent="0.25">
      <c r="A57" s="6"/>
      <c r="B57" s="17" t="s">
        <v>19</v>
      </c>
      <c r="C57" s="18">
        <v>0</v>
      </c>
      <c r="D57" s="18">
        <v>0</v>
      </c>
      <c r="E57" s="14"/>
      <c r="F57" s="26"/>
      <c r="G57" s="15"/>
      <c r="H57" s="15"/>
    </row>
    <row r="58" spans="1:11" s="4" customFormat="1" ht="15.75" x14ac:dyDescent="0.25">
      <c r="A58" s="6"/>
      <c r="B58" s="17"/>
      <c r="C58" s="16"/>
      <c r="D58" s="16"/>
      <c r="E58" s="14"/>
      <c r="F58" s="13" t="s">
        <v>18</v>
      </c>
      <c r="G58" s="12">
        <f>G46+G56</f>
        <v>398831381.25999999</v>
      </c>
      <c r="H58" s="12">
        <f>H46+H56</f>
        <v>776508052.60000002</v>
      </c>
    </row>
    <row r="59" spans="1:11" s="4" customFormat="1" ht="31.5" x14ac:dyDescent="0.25">
      <c r="A59" s="6"/>
      <c r="B59" s="24" t="s">
        <v>17</v>
      </c>
      <c r="C59" s="16">
        <f>SUM(C49:C57)</f>
        <v>3175026512.46</v>
      </c>
      <c r="D59" s="16">
        <v>3120964293.29</v>
      </c>
      <c r="E59" s="14"/>
      <c r="F59" s="15"/>
      <c r="G59" s="18"/>
      <c r="H59" s="18"/>
    </row>
    <row r="60" spans="1:11" s="4" customFormat="1" ht="15.75" x14ac:dyDescent="0.25">
      <c r="A60" s="6"/>
      <c r="B60" s="17"/>
      <c r="C60" s="16"/>
      <c r="D60" s="16"/>
      <c r="E60" s="25"/>
      <c r="F60" s="13" t="s">
        <v>16</v>
      </c>
      <c r="G60" s="15"/>
      <c r="H60" s="15"/>
    </row>
    <row r="61" spans="1:11" s="4" customFormat="1" ht="15.75" x14ac:dyDescent="0.25">
      <c r="A61" s="6"/>
      <c r="B61" s="24" t="s">
        <v>15</v>
      </c>
      <c r="C61" s="22">
        <f>C59+C46</f>
        <v>3741855874.02</v>
      </c>
      <c r="D61" s="22">
        <v>3649881182.1399999</v>
      </c>
      <c r="E61" s="14"/>
      <c r="F61" s="13"/>
      <c r="G61" s="15"/>
      <c r="H61" s="15"/>
      <c r="K61" s="23"/>
    </row>
    <row r="62" spans="1:11" s="4" customFormat="1" ht="31.5" x14ac:dyDescent="0.25">
      <c r="A62" s="6"/>
      <c r="B62" s="17"/>
      <c r="C62" s="16"/>
      <c r="D62" s="16"/>
      <c r="E62" s="14"/>
      <c r="F62" s="13" t="s">
        <v>14</v>
      </c>
      <c r="G62" s="19">
        <f>SUM(G63:G65)</f>
        <v>1917549457.5899999</v>
      </c>
      <c r="H62" s="19">
        <f>SUM(H63:H65)</f>
        <v>1895297384.6800001</v>
      </c>
      <c r="K62" s="23"/>
    </row>
    <row r="63" spans="1:11" s="4" customFormat="1" ht="15" x14ac:dyDescent="0.25">
      <c r="A63" s="6"/>
      <c r="B63" s="17"/>
      <c r="C63" s="16"/>
      <c r="D63" s="16"/>
      <c r="E63" s="14"/>
      <c r="F63" s="15" t="s">
        <v>13</v>
      </c>
      <c r="G63" s="18">
        <v>0</v>
      </c>
      <c r="H63" s="18">
        <v>0</v>
      </c>
      <c r="K63" s="23"/>
    </row>
    <row r="64" spans="1:11" s="4" customFormat="1" ht="15" x14ac:dyDescent="0.25">
      <c r="A64" s="6"/>
      <c r="B64" s="17"/>
      <c r="C64" s="16"/>
      <c r="D64" s="16"/>
      <c r="E64" s="14"/>
      <c r="F64" s="15" t="s">
        <v>12</v>
      </c>
      <c r="G64" s="16">
        <v>1917549457.5899999</v>
      </c>
      <c r="H64" s="16">
        <v>1895297384.6800001</v>
      </c>
    </row>
    <row r="65" spans="1:12" s="4" customFormat="1" ht="30" x14ac:dyDescent="0.25">
      <c r="A65" s="6"/>
      <c r="B65" s="17"/>
      <c r="C65" s="16"/>
      <c r="D65" s="16"/>
      <c r="E65" s="14"/>
      <c r="F65" s="15" t="s">
        <v>11</v>
      </c>
      <c r="G65" s="16"/>
      <c r="H65" s="16"/>
    </row>
    <row r="66" spans="1:12" s="4" customFormat="1" ht="15" x14ac:dyDescent="0.25">
      <c r="A66" s="6"/>
      <c r="B66" s="17"/>
      <c r="C66" s="16"/>
      <c r="D66" s="16"/>
      <c r="E66" s="14"/>
      <c r="F66" s="15"/>
      <c r="G66" s="15"/>
      <c r="H66" s="15"/>
    </row>
    <row r="67" spans="1:12" s="4" customFormat="1" ht="31.5" x14ac:dyDescent="0.25">
      <c r="A67" s="6"/>
      <c r="B67" s="17"/>
      <c r="C67" s="16"/>
      <c r="D67" s="16"/>
      <c r="E67" s="14"/>
      <c r="F67" s="13" t="s">
        <v>10</v>
      </c>
      <c r="G67" s="22">
        <f>SUM(G68:G72)</f>
        <v>1425475035.1700003</v>
      </c>
      <c r="H67" s="22">
        <f>SUM(H68:H72)</f>
        <v>978075744.86000001</v>
      </c>
    </row>
    <row r="68" spans="1:12" s="4" customFormat="1" ht="15" x14ac:dyDescent="0.25">
      <c r="A68" s="6"/>
      <c r="B68" s="17"/>
      <c r="C68" s="16"/>
      <c r="D68" s="15"/>
      <c r="E68" s="14"/>
      <c r="F68" s="15" t="s">
        <v>9</v>
      </c>
      <c r="G68" s="21">
        <f>[1]EA!F71</f>
        <v>461713117.92000031</v>
      </c>
      <c r="H68" s="16">
        <f>[1]ESF!H39</f>
        <v>164052114.83000001</v>
      </c>
    </row>
    <row r="69" spans="1:12" s="4" customFormat="1" ht="15" x14ac:dyDescent="0.25">
      <c r="A69" s="6"/>
      <c r="B69" s="17"/>
      <c r="C69" s="16"/>
      <c r="D69" s="15"/>
      <c r="E69" s="14"/>
      <c r="F69" s="15" t="s">
        <v>8</v>
      </c>
      <c r="G69" s="20">
        <v>963761917.25</v>
      </c>
      <c r="H69" s="16">
        <f>[1]ESF!H40</f>
        <v>814023630.02999997</v>
      </c>
    </row>
    <row r="70" spans="1:12" s="4" customFormat="1" ht="15" x14ac:dyDescent="0.25">
      <c r="A70" s="6"/>
      <c r="B70" s="17"/>
      <c r="C70" s="16"/>
      <c r="D70" s="15"/>
      <c r="E70" s="14"/>
      <c r="F70" s="15" t="s">
        <v>7</v>
      </c>
      <c r="G70" s="18">
        <v>0</v>
      </c>
      <c r="H70" s="18">
        <v>0</v>
      </c>
    </row>
    <row r="71" spans="1:12" s="4" customFormat="1" ht="15" x14ac:dyDescent="0.25">
      <c r="A71" s="6"/>
      <c r="B71" s="17"/>
      <c r="C71" s="16"/>
      <c r="D71" s="15"/>
      <c r="E71" s="14"/>
      <c r="F71" s="15" t="s">
        <v>6</v>
      </c>
      <c r="G71" s="18">
        <v>0</v>
      </c>
      <c r="H71" s="18">
        <v>0</v>
      </c>
    </row>
    <row r="72" spans="1:12" s="4" customFormat="1" ht="30" x14ac:dyDescent="0.25">
      <c r="A72" s="6"/>
      <c r="B72" s="17"/>
      <c r="C72" s="16"/>
      <c r="D72" s="15"/>
      <c r="E72" s="14"/>
      <c r="F72" s="15" t="s">
        <v>5</v>
      </c>
      <c r="G72" s="18">
        <v>0</v>
      </c>
      <c r="H72" s="18">
        <v>0</v>
      </c>
    </row>
    <row r="73" spans="1:12" s="4" customFormat="1" ht="15" x14ac:dyDescent="0.25">
      <c r="A73" s="6"/>
      <c r="B73" s="17"/>
      <c r="C73" s="16"/>
      <c r="D73" s="15"/>
      <c r="E73" s="14"/>
      <c r="F73" s="15"/>
      <c r="G73" s="18"/>
      <c r="H73" s="18"/>
    </row>
    <row r="74" spans="1:12" s="4" customFormat="1" ht="47.25" x14ac:dyDescent="0.25">
      <c r="A74" s="6"/>
      <c r="B74" s="17"/>
      <c r="C74" s="16"/>
      <c r="D74" s="15"/>
      <c r="E74" s="14"/>
      <c r="F74" s="13" t="s">
        <v>4</v>
      </c>
      <c r="G74" s="19">
        <f>SUM(G75:G76)</f>
        <v>0</v>
      </c>
      <c r="H74" s="19">
        <v>0</v>
      </c>
    </row>
    <row r="75" spans="1:12" s="4" customFormat="1" ht="15" x14ac:dyDescent="0.25">
      <c r="A75" s="6"/>
      <c r="B75" s="17"/>
      <c r="C75" s="16"/>
      <c r="D75" s="15"/>
      <c r="E75" s="14"/>
      <c r="F75" s="15" t="s">
        <v>3</v>
      </c>
      <c r="G75" s="18">
        <v>0</v>
      </c>
      <c r="H75" s="18">
        <v>0</v>
      </c>
    </row>
    <row r="76" spans="1:12" s="4" customFormat="1" ht="30" x14ac:dyDescent="0.25">
      <c r="A76" s="6"/>
      <c r="B76" s="17"/>
      <c r="C76" s="16"/>
      <c r="D76" s="15"/>
      <c r="E76" s="14"/>
      <c r="F76" s="15" t="s">
        <v>2</v>
      </c>
      <c r="G76" s="18">
        <v>0</v>
      </c>
      <c r="H76" s="18">
        <v>0</v>
      </c>
    </row>
    <row r="77" spans="1:12" s="4" customFormat="1" ht="15" x14ac:dyDescent="0.25">
      <c r="A77" s="6"/>
      <c r="B77" s="17"/>
      <c r="C77" s="16"/>
      <c r="D77" s="15"/>
      <c r="E77" s="14"/>
      <c r="F77" s="15"/>
      <c r="G77" s="15"/>
      <c r="H77" s="15"/>
    </row>
    <row r="78" spans="1:12" s="4" customFormat="1" ht="31.5" x14ac:dyDescent="0.25">
      <c r="A78" s="6"/>
      <c r="B78" s="17"/>
      <c r="C78" s="16"/>
      <c r="D78" s="15"/>
      <c r="E78" s="14"/>
      <c r="F78" s="13" t="s">
        <v>1</v>
      </c>
      <c r="G78" s="12">
        <f>G62+G67+G74</f>
        <v>3343024492.7600002</v>
      </c>
      <c r="H78" s="12">
        <f>H62+H67+H74</f>
        <v>2873373129.54</v>
      </c>
    </row>
    <row r="79" spans="1:12" s="4" customFormat="1" ht="15" x14ac:dyDescent="0.25">
      <c r="A79" s="6"/>
      <c r="B79" s="17"/>
      <c r="C79" s="16"/>
      <c r="D79" s="15"/>
      <c r="E79" s="14"/>
      <c r="F79" s="15"/>
      <c r="G79" s="15"/>
      <c r="H79" s="15"/>
    </row>
    <row r="80" spans="1:12" s="4" customFormat="1" ht="31.5" x14ac:dyDescent="0.25">
      <c r="A80" s="6"/>
      <c r="B80" s="17"/>
      <c r="C80" s="16"/>
      <c r="D80" s="15"/>
      <c r="E80" s="14"/>
      <c r="F80" s="13" t="s">
        <v>0</v>
      </c>
      <c r="G80" s="12">
        <f>G78+G58</f>
        <v>3741855874.0200005</v>
      </c>
      <c r="H80" s="12">
        <f>H78+H58</f>
        <v>3649881182.1399999</v>
      </c>
      <c r="J80" s="7"/>
      <c r="K80" s="7"/>
      <c r="L80" s="7"/>
    </row>
    <row r="81" spans="1:8" s="4" customFormat="1" ht="15.75" thickBot="1" x14ac:dyDescent="0.3">
      <c r="A81" s="6"/>
      <c r="B81" s="11"/>
      <c r="C81" s="10"/>
      <c r="D81" s="8"/>
      <c r="E81" s="9"/>
      <c r="F81" s="8"/>
      <c r="G81" s="8"/>
      <c r="H81" s="8"/>
    </row>
    <row r="82" spans="1:8" s="4" customFormat="1" ht="15" x14ac:dyDescent="0.25">
      <c r="A82" s="6"/>
      <c r="C82" s="5"/>
    </row>
    <row r="83" spans="1:8" s="4" customFormat="1" ht="15" x14ac:dyDescent="0.25">
      <c r="A83" s="6"/>
      <c r="C83" s="5"/>
    </row>
    <row r="84" spans="1:8" s="4" customFormat="1" ht="15" x14ac:dyDescent="0.25">
      <c r="A84" s="6"/>
      <c r="C84" s="5">
        <f>C61-[1]ESF!C32</f>
        <v>0</v>
      </c>
      <c r="D84" s="5">
        <f>D61-[1]ESF!D32</f>
        <v>0</v>
      </c>
      <c r="G84" s="7">
        <f>C61-G80</f>
        <v>0</v>
      </c>
      <c r="H84" s="7">
        <f>D61-H80</f>
        <v>0</v>
      </c>
    </row>
    <row r="85" spans="1:8" s="4" customFormat="1" ht="15" x14ac:dyDescent="0.25">
      <c r="A85" s="6"/>
      <c r="C85" s="5"/>
    </row>
    <row r="86" spans="1:8" s="4" customFormat="1" ht="15" x14ac:dyDescent="0.25">
      <c r="A86" s="6"/>
      <c r="C86" s="5"/>
    </row>
    <row r="87" spans="1:8" s="4" customFormat="1" ht="15" x14ac:dyDescent="0.25">
      <c r="A87" s="6"/>
      <c r="C87" s="5"/>
    </row>
    <row r="88" spans="1:8" s="4" customFormat="1" ht="15" x14ac:dyDescent="0.25">
      <c r="A88" s="6"/>
      <c r="C88" s="5"/>
    </row>
  </sheetData>
  <mergeCells count="4">
    <mergeCell ref="B1:H1"/>
    <mergeCell ref="B2:H2"/>
    <mergeCell ref="B3:H3"/>
    <mergeCell ref="B4:H4"/>
  </mergeCell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F1 ESF </vt:lpstr>
      <vt:lpstr>'LDF F1 ESF 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2022-07-19T19:26:57Z</dcterms:created>
  <dcterms:modified xsi:type="dcterms:W3CDTF">2022-07-19T19:41:57Z</dcterms:modified>
</cp:coreProperties>
</file>